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TONGHOP" sheetId="1" r:id="rId1"/>
    <sheet name="IDCODE" sheetId="2" state="hidden" r:id="rId2"/>
    <sheet name="LPl2" sheetId="3" state="hidden" r:id="rId3"/>
    <sheet name="IN_DTK (L2)" sheetId="4" state="hidden" r:id="rId4"/>
    <sheet name="phong_coso" sheetId="5" state="hidden" r:id="rId5"/>
    <sheet name="CODEMON" sheetId="6" state="hidden" r:id="rId6"/>
  </sheets>
  <externalReferences>
    <externalReference r:id="rId9"/>
    <externalReference r:id="rId10"/>
  </externalReferences>
  <definedNames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fullCalcOnLoad="1"/>
</workbook>
</file>

<file path=xl/comments6.xml><?xml version="1.0" encoding="utf-8"?>
<comments xmlns="http://schemas.openxmlformats.org/spreadsheetml/2006/main">
  <authors>
    <author>Administrator</author>
    <author>Home</author>
  </authors>
  <commentList>
    <comment ref="D5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THẾ MÔN SOFTWARE CONSTRUCTION</t>
        </r>
      </text>
    </comment>
    <comment ref="D535" authorId="1">
      <text>
        <r>
          <rPr>
            <b/>
            <sz val="8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<sst xmlns="http://schemas.openxmlformats.org/spreadsheetml/2006/main" count="2316" uniqueCount="1379">
  <si>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</si>
  <si>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</si>
  <si>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</si>
  <si>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</si>
  <si>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</si>
  <si>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</si>
  <si>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</si>
  <si>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</si>
  <si>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</si>
  <si>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</si>
  <si>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</si>
  <si>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</si>
  <si>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</si>
  <si>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</si>
  <si>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</si>
  <si>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</si>
  <si>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</si>
  <si>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</si>
  <si>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</si>
  <si>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</si>
  <si>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</si>
  <si>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</si>
  <si>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</si>
  <si>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</si>
  <si>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</si>
  <si>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</si>
  <si>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</si>
  <si>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</si>
  <si>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</si>
  <si>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</si>
  <si>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</si>
  <si>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</si>
  <si>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</si>
  <si>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</si>
  <si>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</si>
  <si>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</si>
  <si>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</si>
  <si>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</si>
  <si>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</si>
  <si>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</si>
  <si>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</si>
  <si>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</si>
  <si>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</si>
  <si>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</si>
  <si>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</si>
  <si>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</si>
  <si>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</si>
  <si>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</si>
  <si>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</si>
  <si>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</si>
  <si>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</si>
  <si>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</si>
  <si>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</si>
  <si>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</si>
  <si>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</si>
  <si>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</si>
  <si>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</si>
  <si>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</si>
  <si>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</si>
  <si>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</si>
  <si>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</si>
  <si>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</si>
  <si>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</si>
  <si>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</si>
  <si>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</si>
  <si>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</si>
  <si>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</si>
  <si>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</si>
  <si>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</si>
  <si>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</si>
  <si>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</si>
  <si>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</si>
  <si>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</si>
  <si>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</si>
  <si>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</si>
  <si>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</si>
  <si>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</si>
  <si>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</si>
  <si>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</si>
  <si>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</si>
  <si>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</si>
  <si>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</si>
  <si>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</si>
  <si>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</si>
  <si>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</si>
  <si>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</si>
  <si>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</si>
  <si>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</si>
  <si>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</si>
  <si>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</si>
  <si>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</si>
  <si>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</si>
  <si>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</si>
  <si>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</si>
  <si>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</si>
  <si>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</si>
  <si>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</si>
  <si>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</si>
  <si>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</si>
  <si>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</si>
  <si>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</si>
  <si>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</si>
  <si>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</si>
  <si>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</si>
  <si>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</si>
  <si>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</si>
  <si>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</si>
  <si>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</si>
  <si>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</si>
  <si>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</si>
  <si>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</si>
  <si>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</si>
  <si>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</si>
  <si>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</si>
  <si>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</si>
  <si>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</si>
  <si>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</si>
  <si>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</si>
  <si>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</si>
  <si>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</si>
  <si>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</si>
  <si>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</si>
  <si>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</si>
  <si>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</si>
  <si>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</si>
  <si>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</si>
  <si>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</si>
  <si>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</si>
  <si>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</si>
  <si>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</si>
  <si>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</si>
  <si>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</si>
  <si>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</si>
  <si>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</si>
  <si>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</si>
  <si>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</si>
  <si>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</si>
  <si>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</si>
  <si>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</si>
  <si>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</si>
  <si>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</si>
  <si>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</si>
  <si>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</si>
  <si>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</si>
  <si>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</si>
  <si>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</si>
  <si>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</si>
  <si>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</si>
  <si>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</si>
  <si>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</si>
  <si>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</si>
  <si>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</si>
  <si>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</si>
  <si>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</si>
  <si>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</si>
  <si>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</si>
  <si>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</si>
  <si>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</si>
  <si>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</si>
  <si>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</si>
  <si>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</si>
  <si>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</si>
  <si>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</si>
  <si>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</si>
  <si>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</si>
  <si>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</si>
  <si>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</si>
  <si>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</si>
  <si>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</si>
  <si>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</si>
  <si>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</si>
  <si>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</si>
  <si>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</si>
  <si>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</si>
  <si>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</si>
  <si>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</si>
  <si>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</si>
  <si>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</si>
  <si>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</si>
  <si>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</si>
  <si>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</si>
  <si>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</si>
  <si>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</si>
  <si>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</si>
  <si>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</si>
  <si>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</si>
  <si>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</si>
  <si>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</si>
  <si>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</si>
  <si>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</si>
  <si>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</si>
  <si>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</si>
  <si>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</si>
  <si>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</si>
  <si>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</si>
  <si>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</si>
  <si>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</si>
  <si>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</si>
  <si>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</si>
  <si>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</si>
  <si>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</si>
  <si>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</si>
  <si>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</si>
  <si>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</si>
  <si>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</si>
  <si>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</si>
  <si>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</si>
  <si>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</si>
  <si>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</si>
  <si>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</si>
  <si>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</si>
  <si>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</si>
  <si>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</si>
  <si>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</si>
  <si>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</si>
  <si>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</si>
  <si>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</si>
  <si>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</si>
  <si>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</si>
  <si>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</si>
  <si>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</si>
  <si>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</si>
  <si>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</si>
  <si>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</si>
  <si>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</si>
  <si>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</si>
  <si>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</si>
  <si>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</si>
  <si>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</si>
  <si>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</si>
  <si>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</si>
  <si>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</si>
  <si>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</si>
  <si>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</si>
  <si>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</si>
  <si>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</si>
  <si>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</si>
  <si>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</si>
  <si>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</si>
  <si>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</si>
  <si>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</si>
  <si>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</si>
  <si>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</si>
  <si>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</si>
  <si>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</si>
  <si>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</si>
  <si>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</si>
  <si>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</si>
  <si>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</si>
  <si>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</si>
  <si>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</si>
  <si>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</si>
  <si>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</si>
  <si>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</si>
  <si>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</si>
  <si>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</si>
  <si>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</si>
  <si>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</si>
  <si>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</si>
  <si>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</si>
  <si>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</si>
  <si>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</si>
  <si>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</si>
  <si>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</si>
  <si>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</si>
  <si>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</si>
  <si>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</si>
  <si>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</si>
  <si>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</si>
  <si>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</si>
  <si>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</si>
  <si>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</si>
  <si>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</si>
  <si>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</si>
  <si>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</si>
  <si>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</si>
  <si>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</si>
  <si>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</si>
  <si>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</si>
  <si>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</si>
  <si>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</si>
  <si>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</si>
  <si>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</si>
  <si>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</si>
  <si>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</si>
  <si>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</si>
  <si>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</si>
  <si>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</si>
  <si>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</si>
  <si>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</si>
  <si>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</si>
  <si>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</si>
  <si>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</si>
  <si>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</si>
  <si>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</si>
  <si>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</si>
  <si>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</si>
  <si>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</si>
  <si>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</si>
  <si>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</si>
  <si>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</si>
  <si>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</si>
  <si>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</si>
  <si>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</si>
  <si>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</si>
  <si>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</si>
  <si>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</si>
  <si>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</si>
  <si>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</si>
  <si>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</si>
  <si>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</si>
  <si>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</si>
  <si>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</si>
  <si>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</si>
  <si>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</si>
  <si>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</si>
  <si>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</si>
  <si>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</si>
  <si>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</si>
  <si>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</si>
  <si>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</si>
  <si>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</si>
  <si>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</si>
  <si>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</si>
  <si>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</si>
  <si>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</si>
  <si>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</si>
  <si>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</si>
  <si>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</si>
  <si>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</si>
  <si>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</si>
  <si>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</si>
  <si>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</si>
  <si>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</si>
  <si>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</si>
  <si>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</si>
  <si>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</si>
  <si>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</si>
  <si>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</si>
  <si>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</si>
  <si>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</si>
  <si>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</si>
  <si>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</si>
  <si>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</si>
  <si>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</si>
  <si>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</si>
  <si>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</si>
  <si>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</si>
  <si>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</si>
  <si>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</si>
  <si>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</si>
  <si>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</si>
  <si>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</si>
  <si>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</si>
  <si>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</si>
  <si>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</si>
  <si>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</si>
  <si>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</si>
  <si>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</si>
  <si>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</si>
  <si>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</si>
  <si>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</si>
  <si>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</si>
  <si>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</si>
  <si>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</si>
  <si>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</si>
  <si>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</si>
  <si>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</si>
  <si>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</si>
  <si>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</si>
  <si>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</si>
  <si>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</si>
  <si>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</si>
  <si>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</si>
  <si>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</si>
  <si>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</si>
  <si>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</si>
  <si>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</si>
  <si>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</si>
  <si>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</si>
  <si>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</si>
  <si>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</si>
  <si>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</si>
  <si>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</si>
  <si>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</si>
  <si>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</si>
  <si>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</si>
  <si>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</si>
  <si>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</si>
  <si>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</si>
  <si>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</si>
  <si>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</si>
  <si>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</si>
  <si>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</si>
  <si>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</si>
  <si>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</si>
  <si>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</si>
  <si>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</si>
  <si>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</si>
  <si>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</si>
  <si>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</si>
  <si>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</si>
  <si>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</si>
  <si>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</si>
  <si>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</si>
  <si>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</si>
  <si>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</si>
  <si>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</si>
  <si>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</si>
  <si>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</si>
  <si>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</si>
  <si>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</si>
  <si>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</si>
  <si>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</si>
  <si>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</si>
  <si>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</si>
  <si>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</si>
  <si>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</si>
  <si>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</si>
  <si>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</si>
  <si>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</si>
  <si>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</si>
  <si>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</si>
  <si>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</si>
  <si>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</si>
  <si>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</si>
  <si>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</si>
  <si>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</si>
  <si>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</si>
  <si>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</si>
  <si>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</si>
  <si>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</si>
  <si>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</si>
  <si>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</si>
  <si>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</si>
  <si>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</si>
  <si>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</si>
  <si>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</si>
  <si>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</si>
  <si>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</si>
  <si>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</si>
  <si>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</si>
  <si>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</si>
  <si>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</si>
  <si>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</si>
  <si>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</si>
  <si>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</si>
  <si>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</si>
  <si>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</si>
  <si>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</si>
  <si>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</si>
  <si>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</si>
  <si>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</si>
  <si>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</si>
  <si>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</si>
  <si>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</si>
  <si>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</si>
  <si>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</si>
  <si>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</si>
  <si>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</si>
  <si>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</si>
  <si>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</si>
  <si>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</si>
  <si>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</si>
  <si>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</si>
  <si>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</si>
  <si>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</si>
  <si>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</si>
  <si>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</si>
  <si>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</si>
  <si>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</si>
  <si>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</si>
  <si>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</si>
  <si>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</si>
  <si>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</si>
  <si>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</si>
  <si>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</si>
  <si>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</si>
  <si>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</si>
  <si>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</si>
  <si>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</si>
  <si>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</si>
  <si>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</si>
  <si>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</si>
  <si>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</si>
  <si>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</si>
  <si>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</si>
  <si>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</si>
  <si>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</si>
  <si>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</si>
  <si>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</si>
  <si>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</si>
  <si>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</si>
  <si>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</si>
  <si>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</si>
  <si>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</si>
  <si>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</si>
  <si>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</si>
  <si>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</si>
  <si>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</si>
  <si>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</si>
  <si>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</si>
  <si>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</si>
  <si>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</si>
  <si>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</si>
  <si>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</si>
  <si>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</si>
  <si>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</si>
  <si>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</si>
  <si>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</si>
  <si>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</si>
  <si>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</si>
  <si>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</si>
  <si>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</si>
  <si>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</si>
  <si>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</si>
  <si>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</si>
  <si>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</si>
  <si>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</si>
  <si>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</si>
  <si>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</si>
  <si>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</si>
  <si>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</si>
  <si>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</si>
  <si>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</si>
  <si>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</si>
  <si>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</si>
  <si>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</si>
  <si>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</si>
  <si>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</si>
  <si>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</si>
  <si>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</si>
  <si>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</si>
  <si>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</si>
  <si>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</si>
  <si>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</si>
  <si>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</si>
  <si>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</si>
  <si>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</si>
  <si>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</si>
  <si>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</si>
  <si>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</si>
  <si>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</si>
  <si>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</si>
  <si>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</si>
  <si>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</si>
  <si>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</si>
  <si>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</si>
  <si>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</si>
  <si>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</si>
  <si>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</si>
  <si>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</si>
  <si>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</si>
  <si>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</si>
  <si>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</si>
  <si>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</si>
  <si>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</si>
  <si>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</si>
  <si>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</si>
  <si>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</si>
  <si>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</si>
  <si>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</si>
  <si>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</si>
  <si>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</si>
  <si>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</si>
  <si>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</si>
  <si>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</si>
  <si>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</si>
  <si>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</si>
  <si>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</si>
  <si>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</si>
  <si>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</si>
  <si>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</si>
  <si>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</si>
  <si>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</si>
  <si>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</si>
  <si>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</si>
  <si>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</si>
  <si>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</si>
  <si>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</si>
  <si>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</si>
  <si>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</si>
  <si>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</si>
  <si>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</si>
  <si>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</si>
  <si>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</si>
  <si>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</si>
  <si>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</si>
  <si>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</si>
  <si>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</si>
  <si>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</si>
  <si>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</si>
  <si>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</si>
  <si>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</si>
  <si>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</si>
  <si>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</si>
  <si>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</si>
  <si>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</si>
  <si>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</si>
  <si>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</si>
  <si>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</si>
  <si>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</si>
  <si>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</si>
  <si>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</si>
  <si>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</si>
  <si>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</si>
  <si>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</si>
  <si>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</si>
  <si>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</si>
  <si>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</si>
  <si>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</si>
  <si>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</si>
  <si>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</si>
  <si>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</si>
  <si>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</si>
  <si>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</si>
  <si>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</si>
  <si>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DANH SÁCH SINH VIÊN DỰ THI KTHP * NH: 2018-2019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</si>
  <si>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</si>
  <si>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</si>
  <si>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</si>
  <si>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</si>
  <si>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</si>
  <si>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</si>
  <si>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</si>
  <si>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</si>
  <si>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</si>
  <si>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</si>
  <si>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</si>
  <si>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</si>
  <si>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</si>
  <si>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</si>
  <si>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</si>
  <si>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</si>
  <si>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</si>
  <si>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</si>
  <si>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</si>
  <si>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</si>
  <si>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</si>
  <si>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</si>
  <si>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</si>
  <si>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</si>
  <si>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</si>
  <si>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</si>
  <si>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</si>
  <si>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</si>
  <si>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</si>
  <si>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</si>
  <si>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</si>
  <si>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</si>
  <si>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</si>
  <si>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</si>
  <si>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</si>
  <si>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</si>
  <si>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</si>
  <si>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</si>
  <si>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</si>
  <si>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</si>
  <si>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</si>
  <si>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</si>
  <si>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</si>
  <si>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</si>
  <si>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</si>
  <si>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</si>
  <si>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</si>
  <si>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</si>
  <si>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</si>
  <si>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</si>
  <si>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</si>
  <si>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</si>
  <si>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</si>
  <si>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</si>
  <si>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</si>
  <si>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</si>
  <si>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</si>
  <si>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</si>
  <si>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</si>
  <si>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</si>
  <si>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</si>
  <si>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</si>
  <si>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</si>
  <si>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</si>
  <si>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</si>
  <si>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</si>
  <si>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</si>
  <si>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</si>
  <si>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</si>
  <si>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</si>
  <si>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</si>
  <si>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</si>
  <si>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</si>
  <si>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</si>
  <si>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</si>
  <si>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</si>
  <si>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</si>
  <si>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</si>
  <si>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</si>
  <si>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</si>
  <si>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</si>
  <si>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</si>
  <si>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</si>
  <si>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</si>
  <si>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</si>
  <si>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</si>
  <si>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</si>
  <si>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</si>
  <si>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</si>
  <si>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</si>
  <si>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</si>
  <si>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</si>
  <si>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</si>
  <si>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</si>
  <si>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</si>
  <si>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</si>
  <si>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</si>
  <si>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</si>
  <si>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</si>
  <si>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</si>
  <si>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</si>
  <si>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</si>
  <si>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</si>
  <si>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</si>
  <si>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</si>
  <si>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</si>
  <si>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</si>
  <si>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</si>
  <si>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</si>
  <si>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</si>
  <si>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</si>
  <si>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</si>
  <si>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</si>
  <si>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</si>
  <si>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</si>
  <si>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</si>
  <si>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</si>
  <si>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</si>
  <si>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</si>
  <si>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</si>
  <si>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</si>
  <si>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</si>
  <si>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</si>
  <si>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</si>
  <si>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</si>
  <si>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</si>
  <si>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</si>
  <si>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</si>
  <si>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</si>
  <si>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</si>
  <si>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</si>
  <si>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</si>
  <si>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</si>
  <si>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</si>
  <si>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</si>
  <si>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</si>
  <si>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</si>
  <si>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</si>
  <si>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</si>
  <si>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</si>
  <si>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</si>
  <si>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</si>
  <si>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</si>
  <si>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</si>
  <si>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</si>
  <si>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</si>
  <si>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</si>
  <si>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</si>
  <si>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</si>
  <si>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</si>
  <si>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</si>
  <si>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</si>
  <si>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</si>
  <si>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</si>
  <si>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</si>
  <si>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</si>
  <si>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</si>
  <si>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</si>
  <si>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</si>
  <si>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</si>
  <si>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</si>
  <si>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</si>
  <si>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</si>
  <si>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</si>
  <si>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</si>
  <si>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</si>
  <si>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</si>
  <si>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</si>
  <si>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</si>
  <si>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</si>
  <si>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</si>
  <si>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</si>
  <si>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</si>
  <si>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</si>
  <si>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</si>
  <si>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</si>
  <si>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</si>
  <si>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</si>
  <si>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</si>
  <si>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</si>
  <si>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</si>
  <si>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</si>
  <si>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</si>
  <si>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</si>
  <si>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</si>
  <si>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</si>
  <si>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</si>
  <si>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</si>
  <si>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</si>
  <si>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</si>
  <si>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</si>
  <si>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</si>
  <si>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</si>
  <si>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</si>
  <si>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</si>
  <si>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</si>
  <si>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</si>
  <si>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</si>
  <si>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</si>
  <si>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</si>
  <si>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</si>
  <si>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</si>
  <si>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</si>
  <si>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</si>
  <si>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</si>
  <si>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</si>
  <si>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</si>
  <si>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</si>
  <si>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</si>
  <si>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</si>
  <si>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</si>
  <si>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</si>
  <si>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</si>
  <si>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</si>
  <si>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</si>
  <si>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</si>
  <si>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</si>
  <si>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</si>
  <si>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</si>
  <si>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</si>
  <si>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</si>
  <si>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</si>
  <si>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</si>
  <si>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</si>
  <si>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</si>
  <si>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</si>
  <si>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</si>
  <si>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</si>
  <si>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</si>
  <si>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</si>
  <si>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</si>
  <si>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</si>
  <si>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</si>
  <si>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</si>
  <si>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</si>
  <si>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</si>
  <si>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</si>
  <si>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</si>
  <si>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</si>
  <si>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</si>
  <si>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</si>
  <si>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</si>
  <si>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</si>
  <si>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</si>
  <si>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</si>
  <si>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</si>
  <si>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</si>
  <si>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</si>
  <si>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</si>
  <si>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</si>
  <si>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</si>
  <si>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</si>
  <si>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</si>
  <si>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</si>
  <si>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</si>
  <si>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</si>
  <si>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</si>
  <si>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</si>
  <si>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</si>
  <si>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</si>
  <si>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</si>
  <si>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</si>
  <si>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</si>
  <si>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</si>
  <si>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</si>
  <si>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</si>
  <si>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</si>
  <si>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</si>
  <si>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</si>
  <si>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</si>
  <si>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</si>
  <si>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</si>
  <si>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</si>
  <si>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</si>
  <si>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</si>
  <si>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</si>
  <si>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</si>
  <si>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</si>
  <si>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</si>
  <si>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</si>
  <si>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</si>
  <si>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</si>
  <si>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</si>
  <si>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</si>
  <si>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</si>
  <si>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</si>
  <si>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</si>
  <si>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</si>
  <si>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</si>
  <si>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</si>
  <si>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</si>
  <si>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</si>
  <si>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</si>
  <si>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</si>
  <si>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</si>
  <si>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</si>
  <si>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</si>
  <si>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</si>
  <si>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</si>
  <si>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</si>
  <si>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</si>
  <si>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</si>
  <si>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</si>
  <si>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</si>
  <si>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</si>
  <si>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</si>
  <si>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</si>
  <si>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</si>
  <si>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</si>
  <si>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</si>
  <si>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</si>
  <si>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</si>
  <si>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</si>
  <si>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</si>
  <si>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</si>
  <si>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</si>
  <si>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</si>
  <si>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</si>
  <si>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</si>
  <si>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</si>
  <si>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</si>
  <si>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</si>
  <si>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</si>
  <si>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</si>
  <si>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</si>
  <si>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</si>
  <si>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</si>
  <si>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</si>
  <si>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</si>
  <si>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</si>
  <si>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</si>
  <si>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</si>
  <si>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</si>
  <si>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</si>
  <si>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</si>
  <si>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</si>
  <si>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</si>
  <si>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</si>
  <si>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</si>
  <si>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</si>
  <si>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</si>
  <si>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</si>
  <si>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</si>
  <si>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</si>
  <si>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</si>
  <si>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</si>
  <si>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</si>
  <si>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</si>
  <si>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</si>
  <si>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</si>
  <si>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</si>
  <si>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</si>
  <si>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</si>
  <si>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</si>
  <si>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</si>
  <si>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</si>
  <si>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</si>
  <si>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</si>
  <si>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</si>
  <si>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</si>
  <si>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</si>
  <si>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</si>
  <si>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</si>
  <si>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</si>
  <si>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</si>
  <si>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</si>
  <si>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</si>
  <si>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</si>
  <si>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</si>
  <si>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</si>
  <si>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</si>
  <si>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</si>
  <si>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</si>
  <si>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</si>
  <si>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</si>
  <si>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</si>
  <si>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</si>
  <si>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</si>
  <si>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</si>
  <si>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</si>
  <si>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</si>
  <si>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</si>
  <si>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</si>
  <si>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</si>
  <si>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</si>
  <si>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</si>
  <si>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</si>
  <si>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</si>
  <si>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</si>
  <si>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</si>
  <si>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</si>
  <si>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</si>
  <si>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</si>
  <si>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</si>
  <si>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</si>
  <si>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</si>
  <si>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</si>
  <si>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</si>
  <si>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</si>
  <si>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</si>
  <si>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</si>
  <si>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</si>
  <si>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</si>
  <si>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</si>
  <si>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</si>
  <si>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</si>
  <si>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</si>
  <si>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</si>
  <si>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</si>
  <si>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</si>
  <si>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</si>
  <si>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</si>
  <si>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</si>
  <si>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</si>
  <si>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</si>
  <si>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</si>
  <si>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</si>
  <si>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</si>
  <si>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</si>
  <si>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</si>
  <si>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</si>
  <si>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</si>
  <si>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</si>
  <si>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</si>
  <si>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</si>
  <si>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</si>
  <si>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</si>
  <si>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</si>
  <si>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</si>
  <si>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</si>
  <si>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</si>
  <si>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</si>
  <si>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</si>
  <si>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</si>
  <si>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</si>
  <si>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</si>
  <si>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</si>
  <si>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</si>
  <si>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</si>
  <si>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</si>
  <si>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</si>
  <si>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</si>
  <si>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</si>
  <si>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</si>
  <si>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</si>
  <si>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</si>
  <si>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</si>
  <si>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</si>
  <si>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</si>
  <si>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</si>
  <si>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</si>
  <si>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</si>
  <si>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</si>
  <si>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</si>
  <si>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</si>
  <si>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</si>
  <si>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</si>
  <si>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</si>
  <si>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</si>
  <si>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</si>
  <si>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</si>
  <si>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</si>
  <si>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</si>
  <si>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</si>
  <si>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</si>
  <si>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</si>
  <si>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</si>
  <si>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</si>
  <si>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</si>
  <si>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</si>
  <si>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</si>
  <si>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</si>
  <si>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</si>
  <si>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</si>
  <si>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</si>
  <si>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</si>
  <si>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</si>
  <si>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</si>
  <si>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</si>
  <si>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</si>
  <si>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</si>
  <si>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</si>
  <si>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</si>
  <si>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</si>
  <si>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</si>
  <si>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</si>
  <si>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</si>
  <si>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</si>
  <si>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</si>
  <si>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</si>
  <si>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</si>
  <si>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</si>
  <si>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</si>
  <si>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</si>
  <si>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</si>
  <si>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</si>
  <si>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</si>
  <si>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</si>
  <si>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</si>
  <si>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</si>
  <si>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</si>
  <si>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</si>
  <si>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</si>
  <si>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</si>
  <si>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</si>
  <si>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</si>
  <si>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</si>
  <si>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</si>
  <si>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</si>
  <si>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</si>
  <si>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</si>
  <si>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</si>
  <si>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</si>
  <si>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</si>
  <si>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</si>
  <si>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</si>
  <si>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</si>
  <si>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</si>
  <si>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</si>
  <si>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</si>
  <si>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</si>
  <si>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</si>
  <si>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</si>
  <si>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</si>
  <si>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</si>
  <si>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</si>
  <si>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</si>
  <si>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</si>
  <si>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</si>
  <si>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</si>
  <si>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</si>
  <si>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</si>
  <si>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</si>
  <si>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</si>
  <si>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</si>
  <si>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</si>
  <si>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</si>
  <si>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</si>
  <si>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</si>
  <si>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</si>
  <si>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</si>
  <si>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</si>
  <si>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</si>
  <si>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</si>
  <si>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</si>
  <si>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</si>
  <si>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</si>
  <si>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</si>
  <si>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</si>
  <si>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</si>
  <si>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</si>
  <si>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</si>
  <si>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</si>
  <si>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</si>
  <si>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</si>
  <si>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</si>
  <si>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</si>
  <si>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</si>
  <si>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</si>
  <si>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</si>
  <si>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</si>
  <si>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</si>
  <si>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</si>
  <si>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</si>
  <si>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</si>
  <si>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</si>
  <si>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</si>
  <si>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</si>
  <si>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</si>
  <si>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</si>
  <si>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</si>
  <si>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</si>
  <si>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</si>
  <si>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</si>
  <si>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</si>
  <si>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</si>
  <si>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</si>
  <si>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</si>
  <si>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</si>
  <si>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</si>
  <si>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</si>
  <si>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</si>
  <si>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</si>
  <si>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</si>
  <si>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</si>
  <si>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</si>
  <si>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</si>
  <si>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</si>
  <si>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</si>
  <si>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</si>
  <si>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</si>
  <si>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</si>
  <si>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</si>
  <si>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</si>
  <si>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</si>
  <si>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</si>
  <si>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</si>
  <si>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</si>
  <si>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</si>
  <si>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</si>
  <si>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</si>
  <si>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</si>
  <si>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</si>
  <si>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</si>
  <si>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</si>
  <si>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</si>
  <si>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</si>
  <si>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</si>
  <si>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</si>
  <si>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</si>
  <si>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</si>
  <si>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</si>
  <si>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</si>
  <si>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</si>
  <si>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</si>
  <si>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</si>
  <si>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</si>
  <si>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</si>
  <si>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</si>
  <si>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</si>
  <si>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</si>
  <si>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</si>
  <si>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</si>
  <si>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</si>
  <si>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</si>
  <si>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</si>
  <si>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</si>
  <si>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</si>
  <si>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</si>
  <si>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</si>
  <si>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</si>
  <si>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</si>
  <si>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</si>
  <si>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</si>
  <si>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</si>
  <si>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</si>
  <si>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</si>
  <si>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</si>
  <si>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</si>
  <si>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</si>
  <si>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</si>
  <si>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</si>
  <si>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</si>
  <si>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</si>
  <si>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</si>
  <si>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FSE</t>
  </si>
  <si>
    <t>FSE 302</t>
  </si>
  <si>
    <t>Quy Trình &amp; Thiết Bị trong Công Nghệ Thực Phẩm 1</t>
  </si>
  <si>
    <t>Dương Từ Trường</t>
  </si>
  <si>
    <t>An</t>
  </si>
  <si>
    <t>Nguyễn Thị Vũ</t>
  </si>
  <si>
    <t>Ẩn</t>
  </si>
  <si>
    <t>Dương Thái</t>
  </si>
  <si>
    <t>Bình</t>
  </si>
  <si>
    <t>Dương Thị Minh</t>
  </si>
  <si>
    <t>Châu</t>
  </si>
  <si>
    <t>Nguyễn Thị Ngọc</t>
  </si>
  <si>
    <t>Diệp</t>
  </si>
  <si>
    <t>Lê Thị Phương</t>
  </si>
  <si>
    <t>Dung</t>
  </si>
  <si>
    <t>Nguyễn Thị Hải</t>
  </si>
  <si>
    <t>Duyên</t>
  </si>
  <si>
    <t>Lê Thị</t>
  </si>
  <si>
    <t>Hoa</t>
  </si>
  <si>
    <t>Lê Đặng Thanh</t>
  </si>
  <si>
    <t>Hòa</t>
  </si>
  <si>
    <t>Nguyễn Thị Thu</t>
  </si>
  <si>
    <t>Hồng</t>
  </si>
  <si>
    <t>Đỗ Văn</t>
  </si>
  <si>
    <t>Kiệt</t>
  </si>
  <si>
    <t>Nguyễn Thị Mỹ</t>
  </si>
  <si>
    <t>Lợi</t>
  </si>
  <si>
    <t>Trần Thị Minh</t>
  </si>
  <si>
    <t>Mão</t>
  </si>
  <si>
    <t>Lê Hữu Việt</t>
  </si>
  <si>
    <t>Mỹ</t>
  </si>
  <si>
    <t>Nguyễn Thị</t>
  </si>
  <si>
    <t>Nhân</t>
  </si>
  <si>
    <t>Trần Minh</t>
  </si>
  <si>
    <t>Nhật</t>
  </si>
  <si>
    <t>Trương Thị Tuyết</t>
  </si>
  <si>
    <t>Nhi</t>
  </si>
  <si>
    <t>Trần Nữ Vân</t>
  </si>
  <si>
    <t>Nhung</t>
  </si>
  <si>
    <t>Nguyễn Tú</t>
  </si>
  <si>
    <t>Oanh</t>
  </si>
  <si>
    <t>Mai Tú</t>
  </si>
  <si>
    <t>Trần Hoàng</t>
  </si>
  <si>
    <t>Phúc</t>
  </si>
  <si>
    <t>Phạm Văn Hoàng</t>
  </si>
  <si>
    <t>Phước</t>
  </si>
  <si>
    <t>Nguyễn Văn</t>
  </si>
  <si>
    <t>Đỗ Thị</t>
  </si>
  <si>
    <t>Phương</t>
  </si>
  <si>
    <t>Lê Đỗ Hoài</t>
  </si>
  <si>
    <t>Võ Thị Ngọc</t>
  </si>
  <si>
    <t>Quý</t>
  </si>
  <si>
    <t>Lê Thị Như</t>
  </si>
  <si>
    <t>Quỳnh</t>
  </si>
  <si>
    <t>Hồ Đình</t>
  </si>
  <si>
    <t>Sơn</t>
  </si>
  <si>
    <t>Võ Minh</t>
  </si>
  <si>
    <t>Tâm</t>
  </si>
  <si>
    <t>Nguyễn Ngọc</t>
  </si>
  <si>
    <t>Thắng</t>
  </si>
  <si>
    <t>Hà Thị Thanh</t>
  </si>
  <si>
    <t>Thanh</t>
  </si>
  <si>
    <t>Vũ Quang</t>
  </si>
  <si>
    <t>Thành</t>
  </si>
  <si>
    <t>Phạm Minh</t>
  </si>
  <si>
    <t>Thư</t>
  </si>
  <si>
    <t>Thủy</t>
  </si>
  <si>
    <t>Nguyễn Thị Quỳnh</t>
  </si>
  <si>
    <t>Trang</t>
  </si>
  <si>
    <t>Nguyễn Đức</t>
  </si>
  <si>
    <t>Trung</t>
  </si>
  <si>
    <t>Trường</t>
  </si>
  <si>
    <t>Dương Thị Cẩm</t>
  </si>
  <si>
    <t>Tú</t>
  </si>
  <si>
    <t>Lương Anh</t>
  </si>
  <si>
    <t>Tuấn</t>
  </si>
  <si>
    <t>Phạm Thị Thu</t>
  </si>
  <si>
    <t>Uyên</t>
  </si>
  <si>
    <t xml:space="preserve">Phạm Thị Tường </t>
  </si>
  <si>
    <t>Vi</t>
  </si>
  <si>
    <t>Đỗ Thị Như</t>
  </si>
  <si>
    <t>Vĩ</t>
  </si>
  <si>
    <t>Nguyễn Thị Thùy</t>
  </si>
  <si>
    <t>Vy</t>
  </si>
  <si>
    <t>Lê Lệ</t>
  </si>
  <si>
    <t>Xuân</t>
  </si>
  <si>
    <t>TOX 301 E</t>
  </si>
  <si>
    <t>K21YDH</t>
  </si>
  <si>
    <t>K22YDH</t>
  </si>
  <si>
    <t>K22YDH9</t>
  </si>
  <si>
    <t>K22YDH1</t>
  </si>
  <si>
    <t>K22YDH10</t>
  </si>
  <si>
    <t>K22YDH8</t>
  </si>
  <si>
    <t>K22YDH7</t>
  </si>
  <si>
    <t>K22CTP</t>
  </si>
  <si>
    <t>K22YDD5</t>
  </si>
  <si>
    <t>K23YDH</t>
  </si>
  <si>
    <t>K20KMQ</t>
  </si>
  <si>
    <t>K22YDH2</t>
  </si>
  <si>
    <t>K22TNM</t>
  </si>
  <si>
    <t>K23CTP</t>
  </si>
  <si>
    <t>K21KMT</t>
  </si>
  <si>
    <t>T23YDH</t>
  </si>
  <si>
    <t>606-91-22-2-2</t>
  </si>
  <si>
    <t>605-90-23-2-1</t>
  </si>
  <si>
    <t>605</t>
  </si>
  <si>
    <t>KHỐI LỚP: TOX 301(E)</t>
  </si>
  <si>
    <t>90</t>
  </si>
  <si>
    <t>MÔN :CĂN BẢN VỀ ĐỘC HỌC* MÃ MÔN:  TOX 301</t>
  </si>
  <si>
    <t>Thời gian:09h30 - Ngày 11/12/2018 - Phòng: 605 - cơ sở:  K334/4 Nguyễn Văn Linh</t>
  </si>
  <si>
    <t>09h30 - Ngày 11/12/2018 - Phòng: 605</t>
  </si>
  <si>
    <t/>
  </si>
  <si>
    <t>606</t>
  </si>
  <si>
    <t>91</t>
  </si>
  <si>
    <t>Thời gian:09h30 - Ngày 11/12/2018 - Phòng: 606 - cơ sở:  K334/4 Nguyễn Văn Linh</t>
  </si>
  <si>
    <t>09h30 - Ngày 11/12/2018 - Phòng: 606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</si>
</sst>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0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4" fillId="0" borderId="0">
      <alignment/>
      <protection/>
    </xf>
    <xf numFmtId="184" fontId="3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7" fillId="2" borderId="0">
      <alignment/>
      <protection/>
    </xf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18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7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95" fillId="27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37" fontId="38" fillId="0" borderId="0">
      <alignment/>
      <protection/>
    </xf>
    <xf numFmtId="0" fontId="3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96" fillId="28" borderId="1" applyNumberFormat="0" applyAlignment="0" applyProtection="0"/>
    <xf numFmtId="0" fontId="4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20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>
      <alignment/>
      <protection/>
    </xf>
    <xf numFmtId="0" fontId="97" fillId="29" borderId="2" applyNumberFormat="0" applyAlignment="0" applyProtection="0"/>
    <xf numFmtId="0" fontId="2" fillId="0" borderId="0" applyFont="0" applyFill="0" applyBorder="0" applyAlignment="0" applyProtection="0"/>
    <xf numFmtId="174" fontId="20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9" fillId="30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1" fillId="0" borderId="0">
      <alignment horizontal="left"/>
      <protection/>
    </xf>
    <xf numFmtId="0" fontId="21" fillId="0" borderId="3" applyNumberFormat="0" applyAlignment="0" applyProtection="0"/>
    <xf numFmtId="0" fontId="21" fillId="0" borderId="4">
      <alignment horizontal="left" vertical="center"/>
      <protection/>
    </xf>
    <xf numFmtId="0" fontId="100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22" fillId="0" borderId="0" applyProtection="0">
      <alignment/>
    </xf>
    <xf numFmtId="0" fontId="22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103" fillId="31" borderId="1" applyNumberFormat="0" applyAlignment="0" applyProtection="0"/>
    <xf numFmtId="10" fontId="11" fillId="32" borderId="8" applyNumberFormat="0" applyBorder="0" applyAlignment="0" applyProtection="0"/>
    <xf numFmtId="10" fontId="11" fillId="32" borderId="8" applyNumberFormat="0" applyBorder="0" applyAlignment="0" applyProtection="0"/>
    <xf numFmtId="0" fontId="4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4" fillId="0" borderId="9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2" fillId="0" borderId="10">
      <alignment/>
      <protection/>
    </xf>
    <xf numFmtId="191" fontId="2" fillId="0" borderId="11">
      <alignment/>
      <protection/>
    </xf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>
      <protection/>
    </xf>
    <xf numFmtId="0" fontId="105" fillId="33" borderId="0" applyNumberFormat="0" applyBorder="0" applyAlignment="0" applyProtection="0"/>
    <xf numFmtId="0" fontId="4" fillId="0" borderId="0">
      <alignment/>
      <protection/>
    </xf>
    <xf numFmtId="37" fontId="25" fillId="0" borderId="0">
      <alignment/>
      <protection/>
    </xf>
    <xf numFmtId="177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37" fillId="0" borderId="0">
      <alignment/>
      <protection/>
    </xf>
    <xf numFmtId="0" fontId="46" fillId="34" borderId="12" applyNumberFormat="0" applyFont="0" applyAlignment="0" applyProtection="0"/>
    <xf numFmtId="0" fontId="107" fillId="28" borderId="13" applyNumberFormat="0" applyAlignment="0" applyProtection="0"/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3" fillId="0" borderId="10">
      <alignment horizontal="center"/>
      <protection/>
    </xf>
    <xf numFmtId="3" fontId="23" fillId="0" borderId="0" applyFont="0" applyFill="0" applyBorder="0" applyAlignment="0" applyProtection="0"/>
    <xf numFmtId="0" fontId="23" fillId="35" borderId="0" applyNumberFormat="0" applyFont="0" applyBorder="0" applyAlignment="0" applyProtection="0"/>
    <xf numFmtId="3" fontId="28" fillId="0" borderId="0">
      <alignment/>
      <protection/>
    </xf>
    <xf numFmtId="0" fontId="44" fillId="0" borderId="0">
      <alignment/>
      <protection/>
    </xf>
    <xf numFmtId="0" fontId="42" fillId="0" borderId="0">
      <alignment/>
      <protection/>
    </xf>
    <xf numFmtId="49" fontId="27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8" fillId="0" borderId="0" applyNumberFormat="0" applyFill="0" applyBorder="0" applyAlignment="0" applyProtection="0"/>
    <xf numFmtId="0" fontId="109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1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2" fillId="0" borderId="0">
      <alignment/>
      <protection/>
    </xf>
    <xf numFmtId="0" fontId="24" fillId="0" borderId="0">
      <alignment/>
      <protection/>
    </xf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33" fillId="0" borderId="0">
      <alignment/>
      <protection/>
    </xf>
    <xf numFmtId="181" fontId="10" fillId="0" borderId="0" applyFont="0" applyFill="0" applyBorder="0" applyAlignment="0" applyProtection="0"/>
    <xf numFmtId="164" fontId="34" fillId="0" borderId="0" applyFont="0" applyFill="0" applyBorder="0" applyAlignment="0" applyProtection="0"/>
    <xf numFmtId="182" fontId="10" fillId="0" borderId="0" applyFont="0" applyFill="0" applyBorder="0" applyAlignment="0" applyProtection="0"/>
  </cellStyleXfs>
  <cellXfs count="214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111" fillId="36" borderId="0" xfId="137" applyNumberFormat="1" applyFont="1" applyFill="1" applyAlignment="1">
      <alignment/>
      <protection/>
    </xf>
    <xf numFmtId="0" fontId="5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112" fillId="36" borderId="0" xfId="137" applyFont="1" applyFill="1" applyAlignment="1">
      <alignment horizontal="center"/>
      <protection/>
    </xf>
    <xf numFmtId="0" fontId="52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6" fillId="0" borderId="18" xfId="138" applyNumberFormat="1" applyFont="1" applyFill="1" applyBorder="1" applyAlignment="1" applyProtection="1">
      <alignment horizontal="left"/>
      <protection/>
    </xf>
    <xf numFmtId="0" fontId="6" fillId="0" borderId="19" xfId="138" applyNumberFormat="1" applyFont="1" applyFill="1" applyBorder="1" applyAlignment="1" applyProtection="1">
      <alignment horizontal="left" wrapText="1"/>
      <protection/>
    </xf>
    <xf numFmtId="0" fontId="55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0" fillId="0" borderId="0" xfId="0" applyAlignment="1">
      <alignment horizontal="center"/>
    </xf>
    <xf numFmtId="0" fontId="7" fillId="0" borderId="17" xfId="138" applyNumberFormat="1" applyFont="1" applyFill="1" applyBorder="1" applyAlignment="1" applyProtection="1">
      <alignment horizontal="center" wrapText="1"/>
      <protection/>
    </xf>
    <xf numFmtId="0" fontId="8" fillId="0" borderId="17" xfId="138" applyFont="1" applyBorder="1" applyAlignment="1">
      <alignment horizontal="center"/>
      <protection/>
    </xf>
    <xf numFmtId="0" fontId="57" fillId="0" borderId="0" xfId="153" applyFont="1" applyFill="1" applyBorder="1" applyAlignment="1">
      <alignment horizontal="center"/>
      <protection/>
    </xf>
    <xf numFmtId="0" fontId="2" fillId="0" borderId="0" xfId="153">
      <alignment/>
      <protection/>
    </xf>
    <xf numFmtId="0" fontId="57" fillId="0" borderId="0" xfId="153" applyFont="1" applyFill="1" applyBorder="1" applyAlignment="1">
      <alignment horizontal="left"/>
      <protection/>
    </xf>
    <xf numFmtId="0" fontId="113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wrapText="1"/>
      <protection/>
    </xf>
    <xf numFmtId="0" fontId="115" fillId="0" borderId="0" xfId="153" applyFont="1" applyBorder="1" applyAlignment="1">
      <alignment horizontal="center" wrapText="1"/>
      <protection/>
    </xf>
    <xf numFmtId="0" fontId="115" fillId="0" borderId="0" xfId="153" applyFont="1" applyBorder="1" applyAlignment="1">
      <alignment horizontal="center" vertical="center" wrapText="1"/>
      <protection/>
    </xf>
    <xf numFmtId="0" fontId="116" fillId="0" borderId="0" xfId="153" applyFont="1" applyBorder="1" applyAlignment="1">
      <alignment horizontal="center" wrapText="1"/>
      <protection/>
    </xf>
    <xf numFmtId="0" fontId="116" fillId="0" borderId="0" xfId="153" applyFont="1" applyBorder="1" applyAlignment="1">
      <alignment horizontal="center" vertical="center" wrapText="1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4" fillId="0" borderId="0" xfId="153" applyFont="1" applyBorder="1" applyAlignment="1">
      <alignment horizontal="center"/>
      <protection/>
    </xf>
    <xf numFmtId="0" fontId="113" fillId="0" borderId="0" xfId="153" applyFont="1" applyBorder="1" applyAlignment="1">
      <alignment horizontal="center"/>
      <protection/>
    </xf>
    <xf numFmtId="0" fontId="114" fillId="0" borderId="0" xfId="153" applyFont="1" applyBorder="1" applyAlignment="1">
      <alignment horizontal="left"/>
      <protection/>
    </xf>
    <xf numFmtId="0" fontId="114" fillId="0" borderId="0" xfId="153" applyFont="1" applyBorder="1">
      <alignment/>
      <protection/>
    </xf>
    <xf numFmtId="0" fontId="114" fillId="36" borderId="0" xfId="153" applyFont="1" applyFill="1" applyBorder="1" applyAlignment="1">
      <alignment horizontal="center"/>
      <protection/>
    </xf>
    <xf numFmtId="0" fontId="113" fillId="36" borderId="0" xfId="153" applyFont="1" applyFill="1" applyBorder="1" applyAlignment="1">
      <alignment horizontal="center"/>
      <protection/>
    </xf>
    <xf numFmtId="0" fontId="7" fillId="0" borderId="0" xfId="153" applyFont="1" applyFill="1">
      <alignment/>
      <protection/>
    </xf>
    <xf numFmtId="0" fontId="60" fillId="0" borderId="0" xfId="153" applyFont="1" applyFill="1" applyAlignment="1">
      <alignment/>
      <protection/>
    </xf>
    <xf numFmtId="0" fontId="3" fillId="0" borderId="0" xfId="153" applyFont="1" applyFill="1" applyAlignment="1">
      <alignment/>
      <protection/>
    </xf>
    <xf numFmtId="0" fontId="5" fillId="0" borderId="0" xfId="153" applyFont="1" applyFill="1">
      <alignment/>
      <protection/>
    </xf>
    <xf numFmtId="0" fontId="3" fillId="0" borderId="0" xfId="153" applyFont="1" applyFill="1" applyAlignment="1">
      <alignment horizontal="center"/>
      <protection/>
    </xf>
    <xf numFmtId="0" fontId="3" fillId="0" borderId="0" xfId="153" applyFont="1" applyFill="1" applyBorder="1" applyAlignment="1">
      <alignment/>
      <protection/>
    </xf>
    <xf numFmtId="0" fontId="3" fillId="0" borderId="0" xfId="153" applyFont="1" applyFill="1" applyBorder="1" applyAlignment="1">
      <alignment horizontal="left"/>
      <protection/>
    </xf>
    <xf numFmtId="0" fontId="3" fillId="0" borderId="0" xfId="153" applyFont="1" applyFill="1" applyBorder="1" applyAlignment="1">
      <alignment horizontal="center"/>
      <protection/>
    </xf>
    <xf numFmtId="0" fontId="3" fillId="0" borderId="0" xfId="153" applyFont="1" applyFill="1" applyAlignment="1">
      <alignment horizontal="left"/>
      <protection/>
    </xf>
    <xf numFmtId="0" fontId="56" fillId="0" borderId="0" xfId="153" applyFont="1" applyFill="1" applyAlignment="1">
      <alignment horizontal="left"/>
      <protection/>
    </xf>
    <xf numFmtId="0" fontId="54" fillId="0" borderId="0" xfId="153" applyFont="1" applyFill="1" applyAlignment="1">
      <alignment horizontal="left"/>
      <protection/>
    </xf>
    <xf numFmtId="0" fontId="54" fillId="0" borderId="0" xfId="153" applyFont="1" applyFill="1" applyBorder="1" applyAlignment="1">
      <alignment/>
      <protection/>
    </xf>
    <xf numFmtId="0" fontId="7" fillId="0" borderId="0" xfId="153" applyFont="1" applyFill="1" applyAlignment="1">
      <alignment horizontal="center"/>
      <protection/>
    </xf>
    <xf numFmtId="0" fontId="7" fillId="0" borderId="0" xfId="153" applyFont="1" applyFill="1" applyBorder="1" applyAlignment="1">
      <alignment/>
      <protection/>
    </xf>
    <xf numFmtId="0" fontId="7" fillId="0" borderId="0" xfId="153" applyFont="1" applyFill="1" applyBorder="1" applyAlignment="1">
      <alignment horizontal="left"/>
      <protection/>
    </xf>
    <xf numFmtId="0" fontId="7" fillId="0" borderId="0" xfId="153" applyFont="1" applyFill="1" applyBorder="1" applyAlignment="1">
      <alignment horizontal="center"/>
      <protection/>
    </xf>
    <xf numFmtId="0" fontId="7" fillId="0" borderId="0" xfId="153" applyFont="1" applyFill="1" applyAlignment="1">
      <alignment/>
      <protection/>
    </xf>
    <xf numFmtId="0" fontId="56" fillId="0" borderId="0" xfId="153" applyFont="1" applyFill="1" applyAlignment="1">
      <alignment horizontal="center"/>
      <protection/>
    </xf>
    <xf numFmtId="0" fontId="61" fillId="0" borderId="8" xfId="153" applyFont="1" applyFill="1" applyBorder="1" applyAlignment="1">
      <alignment horizontal="center" vertical="center" wrapText="1"/>
      <protection/>
    </xf>
    <xf numFmtId="0" fontId="5" fillId="0" borderId="0" xfId="153" applyFont="1" applyFill="1" applyBorder="1" applyAlignment="1">
      <alignment vertical="center"/>
      <protection/>
    </xf>
    <xf numFmtId="9" fontId="62" fillId="0" borderId="8" xfId="163" applyFont="1" applyFill="1" applyBorder="1" applyAlignment="1">
      <alignment horizontal="center" vertical="center"/>
    </xf>
    <xf numFmtId="9" fontId="61" fillId="0" borderId="8" xfId="163" applyFont="1" applyFill="1" applyBorder="1" applyAlignment="1">
      <alignment horizontal="center" vertical="center" wrapText="1"/>
    </xf>
    <xf numFmtId="0" fontId="61" fillId="0" borderId="8" xfId="153" applyFont="1" applyFill="1" applyBorder="1" applyAlignment="1">
      <alignment vertical="center" wrapText="1"/>
      <protection/>
    </xf>
    <xf numFmtId="0" fontId="5" fillId="0" borderId="0" xfId="153" applyFont="1" applyFill="1" applyBorder="1" applyAlignment="1">
      <alignment horizontal="center"/>
      <protection/>
    </xf>
    <xf numFmtId="0" fontId="8" fillId="0" borderId="20" xfId="153" applyFont="1" applyFill="1" applyBorder="1" applyAlignment="1">
      <alignment horizontal="center" vertical="center"/>
      <protection/>
    </xf>
    <xf numFmtId="0" fontId="7" fillId="0" borderId="0" xfId="153" applyFont="1" applyFill="1" applyBorder="1">
      <alignment/>
      <protection/>
    </xf>
    <xf numFmtId="0" fontId="5" fillId="0" borderId="0" xfId="153" applyFont="1" applyFill="1" applyBorder="1" applyAlignment="1">
      <alignment horizontal="center" vertical="center"/>
      <protection/>
    </xf>
    <xf numFmtId="0" fontId="56" fillId="0" borderId="0" xfId="153" applyFont="1" applyFill="1" applyBorder="1" applyAlignment="1">
      <alignment horizontal="center" vertical="center"/>
      <protection/>
    </xf>
    <xf numFmtId="0" fontId="5" fillId="0" borderId="0" xfId="153" applyFont="1" applyFill="1" applyBorder="1" applyAlignment="1">
      <alignment/>
      <protection/>
    </xf>
    <xf numFmtId="0" fontId="56" fillId="0" borderId="0" xfId="153" applyFont="1" applyFill="1" applyBorder="1" applyAlignment="1">
      <alignment horizontal="center"/>
      <protection/>
    </xf>
    <xf numFmtId="0" fontId="5" fillId="0" borderId="0" xfId="153" applyFont="1" applyFill="1" applyBorder="1" applyAlignment="1">
      <alignment horizontal="left"/>
      <protection/>
    </xf>
    <xf numFmtId="0" fontId="5" fillId="0" borderId="0" xfId="153" applyFont="1" applyFill="1" applyAlignment="1">
      <alignment horizontal="center"/>
      <protection/>
    </xf>
    <xf numFmtId="0" fontId="5" fillId="0" borderId="0" xfId="153" applyFont="1" applyFill="1" applyBorder="1">
      <alignment/>
      <protection/>
    </xf>
    <xf numFmtId="0" fontId="117" fillId="0" borderId="0" xfId="153" applyFont="1" applyFill="1" applyBorder="1" applyAlignment="1">
      <alignment/>
      <protection/>
    </xf>
    <xf numFmtId="0" fontId="117" fillId="0" borderId="0" xfId="153" applyFont="1" applyFill="1" applyBorder="1" applyAlignment="1">
      <alignment horizontal="center"/>
      <protection/>
    </xf>
    <xf numFmtId="0" fontId="64" fillId="0" borderId="0" xfId="153" applyFont="1" applyAlignment="1">
      <alignment horizontal="left"/>
      <protection/>
    </xf>
    <xf numFmtId="0" fontId="65" fillId="0" borderId="0" xfId="153" applyFont="1" applyFill="1" applyAlignment="1">
      <alignment horizontal="center"/>
      <protection/>
    </xf>
    <xf numFmtId="0" fontId="64" fillId="0" borderId="0" xfId="153" applyFont="1" applyAlignment="1">
      <alignment/>
      <protection/>
    </xf>
    <xf numFmtId="0" fontId="5" fillId="0" borderId="0" xfId="153" applyFont="1" applyFill="1" applyAlignment="1">
      <alignment/>
      <protection/>
    </xf>
    <xf numFmtId="0" fontId="3" fillId="0" borderId="0" xfId="153" applyFont="1" applyFill="1" applyBorder="1">
      <alignment/>
      <protection/>
    </xf>
    <xf numFmtId="0" fontId="6" fillId="0" borderId="0" xfId="153" applyFont="1" applyFill="1" applyAlignment="1">
      <alignment horizontal="center"/>
      <protection/>
    </xf>
    <xf numFmtId="0" fontId="5" fillId="0" borderId="0" xfId="153" applyFont="1" applyAlignment="1">
      <alignment/>
      <protection/>
    </xf>
    <xf numFmtId="0" fontId="56" fillId="0" borderId="20" xfId="153" applyFont="1" applyFill="1" applyBorder="1" applyAlignment="1">
      <alignment vertical="center"/>
      <protection/>
    </xf>
    <xf numFmtId="0" fontId="8" fillId="0" borderId="21" xfId="153" applyFont="1" applyFill="1" applyBorder="1" applyAlignment="1">
      <alignment vertical="center"/>
      <protection/>
    </xf>
    <xf numFmtId="0" fontId="56" fillId="0" borderId="22" xfId="153" applyFont="1" applyFill="1" applyBorder="1" applyAlignment="1">
      <alignment horizontal="left" vertical="center"/>
      <protection/>
    </xf>
    <xf numFmtId="0" fontId="56" fillId="0" borderId="20" xfId="153" applyFont="1" applyFill="1" applyBorder="1" applyAlignment="1">
      <alignment horizontal="center" vertical="center"/>
      <protection/>
    </xf>
    <xf numFmtId="183" fontId="56" fillId="0" borderId="20" xfId="153" applyNumberFormat="1" applyFont="1" applyFill="1" applyBorder="1" applyAlignment="1">
      <alignment horizontal="center" vertical="center"/>
      <protection/>
    </xf>
    <xf numFmtId="0" fontId="66" fillId="0" borderId="20" xfId="153" applyFont="1" applyFill="1" applyBorder="1" applyAlignment="1">
      <alignment horizontal="left" vertical="center"/>
      <protection/>
    </xf>
    <xf numFmtId="0" fontId="62" fillId="0" borderId="20" xfId="153" applyFont="1" applyFill="1" applyBorder="1" applyAlignment="1">
      <alignment horizontal="center" vertical="center"/>
      <protection/>
    </xf>
    <xf numFmtId="0" fontId="6" fillId="0" borderId="0" xfId="131" applyFont="1" applyFill="1">
      <alignment/>
      <protection/>
    </xf>
    <xf numFmtId="0" fontId="3" fillId="0" borderId="0" xfId="131" applyFont="1" applyFill="1" applyAlignment="1">
      <alignment horizontal="center"/>
      <protection/>
    </xf>
    <xf numFmtId="0" fontId="111" fillId="0" borderId="0" xfId="131" applyFont="1" applyFill="1" applyAlignment="1">
      <alignment horizontal="center"/>
      <protection/>
    </xf>
    <xf numFmtId="0" fontId="4" fillId="0" borderId="0" xfId="131" applyFont="1" applyFill="1">
      <alignment/>
      <protection/>
    </xf>
    <xf numFmtId="0" fontId="52" fillId="0" borderId="0" xfId="131" applyFont="1" applyFill="1" applyAlignment="1">
      <alignment horizontal="left"/>
      <protection/>
    </xf>
    <xf numFmtId="0" fontId="67" fillId="0" borderId="0" xfId="131" applyFont="1" applyFill="1" applyBorder="1" applyAlignment="1">
      <alignment horizontal="left"/>
      <protection/>
    </xf>
    <xf numFmtId="0" fontId="52" fillId="0" borderId="0" xfId="131" applyFont="1" applyFill="1" applyBorder="1" applyAlignment="1">
      <alignment horizontal="left"/>
      <protection/>
    </xf>
    <xf numFmtId="0" fontId="4" fillId="0" borderId="0" xfId="131" applyFont="1" applyFill="1" applyAlignment="1">
      <alignment horizontal="center"/>
      <protection/>
    </xf>
    <xf numFmtId="0" fontId="3" fillId="0" borderId="0" xfId="131" applyFont="1" applyFill="1" applyAlignment="1">
      <alignment horizontal="left"/>
      <protection/>
    </xf>
    <xf numFmtId="0" fontId="3" fillId="0" borderId="0" xfId="131" applyFont="1" applyFill="1" applyBorder="1" applyAlignment="1">
      <alignment vertical="center"/>
      <protection/>
    </xf>
    <xf numFmtId="0" fontId="52" fillId="0" borderId="0" xfId="131" applyFont="1" applyFill="1" applyBorder="1" applyAlignment="1">
      <alignment horizontal="center"/>
      <protection/>
    </xf>
    <xf numFmtId="0" fontId="3" fillId="0" borderId="11" xfId="131" applyFont="1" applyFill="1" applyBorder="1" applyAlignment="1">
      <alignment horizontal="center"/>
      <protection/>
    </xf>
    <xf numFmtId="0" fontId="6" fillId="0" borderId="23" xfId="131" applyFont="1" applyFill="1" applyBorder="1">
      <alignment/>
      <protection/>
    </xf>
    <xf numFmtId="0" fontId="3" fillId="0" borderId="24" xfId="131" applyFont="1" applyFill="1" applyBorder="1">
      <alignment/>
      <protection/>
    </xf>
    <xf numFmtId="0" fontId="6" fillId="0" borderId="11" xfId="131" applyFont="1" applyFill="1" applyBorder="1" applyAlignment="1">
      <alignment horizontal="center"/>
      <protection/>
    </xf>
    <xf numFmtId="0" fontId="6" fillId="0" borderId="17" xfId="131" applyFont="1" applyFill="1" applyBorder="1" applyAlignment="1">
      <alignment horizontal="left"/>
      <protection/>
    </xf>
    <xf numFmtId="0" fontId="4" fillId="0" borderId="0" xfId="131" applyFont="1" applyFill="1" applyBorder="1">
      <alignment/>
      <protection/>
    </xf>
    <xf numFmtId="0" fontId="3" fillId="0" borderId="17" xfId="131" applyFont="1" applyFill="1" applyBorder="1" applyAlignment="1">
      <alignment horizontal="center"/>
      <protection/>
    </xf>
    <xf numFmtId="0" fontId="6" fillId="0" borderId="18" xfId="131" applyFont="1" applyFill="1" applyBorder="1">
      <alignment/>
      <protection/>
    </xf>
    <xf numFmtId="0" fontId="3" fillId="0" borderId="19" xfId="131" applyFont="1" applyFill="1" applyBorder="1">
      <alignment/>
      <protection/>
    </xf>
    <xf numFmtId="0" fontId="6" fillId="0" borderId="17" xfId="131" applyFont="1" applyFill="1" applyBorder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52" fillId="0" borderId="0" xfId="131" applyFont="1" applyFill="1" applyBorder="1">
      <alignment/>
      <protection/>
    </xf>
    <xf numFmtId="0" fontId="6" fillId="37" borderId="0" xfId="131" applyFont="1" applyFill="1">
      <alignment/>
      <protection/>
    </xf>
    <xf numFmtId="0" fontId="4" fillId="37" borderId="0" xfId="131" applyFont="1" applyFill="1">
      <alignment/>
      <protection/>
    </xf>
    <xf numFmtId="0" fontId="4" fillId="37" borderId="0" xfId="131" applyFont="1" applyFill="1" applyBorder="1">
      <alignment/>
      <protection/>
    </xf>
    <xf numFmtId="0" fontId="111" fillId="36" borderId="0" xfId="0" applyFont="1" applyFill="1" applyAlignment="1">
      <alignment wrapText="1"/>
    </xf>
    <xf numFmtId="0" fontId="67" fillId="38" borderId="0" xfId="131" applyFont="1" applyFill="1" applyAlignment="1">
      <alignment horizontal="left"/>
      <protection/>
    </xf>
    <xf numFmtId="0" fontId="7" fillId="0" borderId="8" xfId="153" applyFont="1" applyFill="1" applyBorder="1" applyAlignment="1">
      <alignment horizont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68" fillId="38" borderId="0" xfId="153" applyFont="1" applyFill="1">
      <alignment/>
      <protection/>
    </xf>
    <xf numFmtId="0" fontId="68" fillId="38" borderId="0" xfId="153" applyFont="1" applyFill="1" applyAlignment="1">
      <alignment horizontal="center"/>
      <protection/>
    </xf>
    <xf numFmtId="0" fontId="68" fillId="38" borderId="0" xfId="153" applyFont="1" applyFill="1" applyBorder="1" applyAlignment="1">
      <alignment/>
      <protection/>
    </xf>
    <xf numFmtId="0" fontId="68" fillId="38" borderId="0" xfId="153" applyFont="1" applyFill="1" applyBorder="1" applyAlignment="1">
      <alignment horizontal="left"/>
      <protection/>
    </xf>
    <xf numFmtId="0" fontId="68" fillId="38" borderId="0" xfId="153" applyFont="1" applyFill="1" applyBorder="1">
      <alignment/>
      <protection/>
    </xf>
    <xf numFmtId="0" fontId="68" fillId="38" borderId="0" xfId="153" applyFont="1" applyFill="1" applyAlignment="1">
      <alignment/>
      <protection/>
    </xf>
    <xf numFmtId="0" fontId="68" fillId="38" borderId="0" xfId="153" applyFont="1" applyFill="1" applyAlignment="1">
      <alignment horizontal="left"/>
      <protection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110" fillId="11" borderId="0" xfId="0" applyFont="1" applyFill="1" applyAlignment="1">
      <alignment horizontal="center"/>
    </xf>
    <xf numFmtId="0" fontId="110" fillId="0" borderId="0" xfId="0" applyFont="1" applyAlignment="1">
      <alignment/>
    </xf>
    <xf numFmtId="0" fontId="110" fillId="13" borderId="0" xfId="0" applyFont="1" applyFill="1" applyAlignment="1">
      <alignment horizontal="center"/>
    </xf>
    <xf numFmtId="0" fontId="110" fillId="39" borderId="0" xfId="0" applyFont="1" applyFill="1" applyAlignment="1">
      <alignment horizontal="center"/>
    </xf>
    <xf numFmtId="0" fontId="110" fillId="40" borderId="0" xfId="0" applyFont="1" applyFill="1" applyAlignment="1">
      <alignment horizontal="center"/>
    </xf>
    <xf numFmtId="0" fontId="114" fillId="0" borderId="0" xfId="0" applyFont="1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114" fillId="0" borderId="0" xfId="0" applyFont="1" applyBorder="1" applyAlignment="1">
      <alignment horizontal="left"/>
    </xf>
    <xf numFmtId="0" fontId="113" fillId="36" borderId="0" xfId="0" applyFont="1" applyFill="1" applyBorder="1" applyAlignment="1">
      <alignment horizontal="center"/>
    </xf>
    <xf numFmtId="0" fontId="114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center" vertical="center"/>
    </xf>
    <xf numFmtId="0" fontId="113" fillId="0" borderId="0" xfId="0" applyFont="1" applyBorder="1" applyAlignment="1">
      <alignment horizontal="left"/>
    </xf>
    <xf numFmtId="0" fontId="113" fillId="0" borderId="0" xfId="0" applyFont="1" applyBorder="1" applyAlignment="1">
      <alignment horizontal="center" vertical="center"/>
    </xf>
    <xf numFmtId="0" fontId="114" fillId="0" borderId="0" xfId="0" applyFont="1" applyBorder="1" applyAlignment="1">
      <alignment/>
    </xf>
    <xf numFmtId="0" fontId="114" fillId="0" borderId="0" xfId="0" applyFont="1" applyFill="1" applyBorder="1" applyAlignment="1">
      <alignment horizontal="left"/>
    </xf>
    <xf numFmtId="0" fontId="113" fillId="0" borderId="0" xfId="0" applyFont="1" applyFill="1" applyBorder="1" applyAlignment="1">
      <alignment horizontal="center" vertical="center"/>
    </xf>
    <xf numFmtId="0" fontId="115" fillId="0" borderId="0" xfId="0" applyFont="1" applyBorder="1" applyAlignment="1">
      <alignment horizontal="center" vertical="center"/>
    </xf>
    <xf numFmtId="0" fontId="114" fillId="38" borderId="0" xfId="153" applyFont="1" applyFill="1" applyBorder="1" applyAlignment="1">
      <alignment horizontal="center"/>
      <protection/>
    </xf>
    <xf numFmtId="0" fontId="113" fillId="38" borderId="0" xfId="153" applyFont="1" applyFill="1" applyBorder="1" applyAlignment="1">
      <alignment horizontal="center"/>
      <protection/>
    </xf>
    <xf numFmtId="0" fontId="114" fillId="38" borderId="0" xfId="153" applyFont="1" applyFill="1" applyBorder="1">
      <alignment/>
      <protection/>
    </xf>
    <xf numFmtId="0" fontId="52" fillId="0" borderId="8" xfId="140" applyFont="1" applyFill="1" applyBorder="1" applyAlignment="1">
      <alignment horizontal="center" vertical="center"/>
      <protection/>
    </xf>
    <xf numFmtId="0" fontId="52" fillId="0" borderId="8" xfId="140" applyFont="1" applyFill="1" applyBorder="1" applyAlignment="1">
      <alignment horizontal="center" vertical="center" wrapText="1"/>
      <protection/>
    </xf>
    <xf numFmtId="0" fontId="52" fillId="0" borderId="26" xfId="140" applyFont="1" applyFill="1" applyBorder="1" applyAlignment="1">
      <alignment horizontal="left" vertical="center"/>
      <protection/>
    </xf>
    <xf numFmtId="0" fontId="52" fillId="0" borderId="27" xfId="140" applyFont="1" applyFill="1" applyBorder="1" applyAlignment="1">
      <alignment horizontal="left" vertical="center"/>
      <protection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0" fontId="4" fillId="0" borderId="18" xfId="140" applyFont="1" applyBorder="1" applyAlignment="1">
      <alignment horizontal="center"/>
      <protection/>
    </xf>
    <xf numFmtId="0" fontId="4" fillId="0" borderId="28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52" fillId="0" borderId="8" xfId="140" applyFont="1" applyFill="1" applyBorder="1" applyAlignment="1">
      <alignment horizontal="center"/>
      <protection/>
    </xf>
    <xf numFmtId="0" fontId="52" fillId="0" borderId="29" xfId="140" applyFont="1" applyFill="1" applyBorder="1" applyAlignment="1">
      <alignment horizontal="center" vertical="center" wrapText="1"/>
      <protection/>
    </xf>
    <xf numFmtId="0" fontId="52" fillId="0" borderId="30" xfId="140" applyFont="1" applyFill="1" applyBorder="1" applyAlignment="1">
      <alignment horizontal="center" vertical="center" wrapText="1"/>
      <protection/>
    </xf>
    <xf numFmtId="0" fontId="52" fillId="0" borderId="31" xfId="140" applyFont="1" applyFill="1" applyBorder="1" applyAlignment="1">
      <alignment horizontal="center" vertical="center" wrapText="1"/>
      <protection/>
    </xf>
    <xf numFmtId="0" fontId="52" fillId="0" borderId="32" xfId="140" applyFont="1" applyFill="1" applyBorder="1" applyAlignment="1">
      <alignment horizontal="center" vertical="center" wrapText="1"/>
      <protection/>
    </xf>
    <xf numFmtId="0" fontId="52" fillId="0" borderId="33" xfId="140" applyFont="1" applyFill="1" applyBorder="1" applyAlignment="1">
      <alignment horizontal="center" vertical="center" wrapText="1"/>
      <protection/>
    </xf>
    <xf numFmtId="0" fontId="52" fillId="0" borderId="34" xfId="140" applyFont="1" applyFill="1" applyBorder="1" applyAlignment="1">
      <alignment horizontal="center" vertical="center" wrapText="1"/>
      <protection/>
    </xf>
    <xf numFmtId="0" fontId="4" fillId="0" borderId="29" xfId="140" applyFont="1" applyBorder="1" applyAlignment="1">
      <alignment horizontal="center"/>
      <protection/>
    </xf>
    <xf numFmtId="0" fontId="4" fillId="0" borderId="30" xfId="140" applyFont="1" applyBorder="1" applyAlignment="1">
      <alignment horizontal="center"/>
      <protection/>
    </xf>
    <xf numFmtId="0" fontId="4" fillId="0" borderId="31" xfId="140" applyFont="1" applyBorder="1" applyAlignment="1">
      <alignment horizontal="center"/>
      <protection/>
    </xf>
    <xf numFmtId="0" fontId="5" fillId="0" borderId="8" xfId="153" applyFont="1" applyFill="1" applyBorder="1" applyAlignment="1">
      <alignment horizontal="center" vertical="center" wrapText="1"/>
      <protection/>
    </xf>
    <xf numFmtId="9" fontId="7" fillId="0" borderId="8" xfId="163" applyFont="1" applyFill="1" applyBorder="1" applyAlignment="1">
      <alignment horizontal="center"/>
    </xf>
    <xf numFmtId="0" fontId="5" fillId="0" borderId="0" xfId="153" applyFont="1" applyFill="1" applyAlignment="1">
      <alignment horizontal="right"/>
      <protection/>
    </xf>
    <xf numFmtId="0" fontId="60" fillId="0" borderId="0" xfId="153" applyFont="1" applyFill="1" applyAlignment="1">
      <alignment horizontal="center"/>
      <protection/>
    </xf>
    <xf numFmtId="0" fontId="5" fillId="0" borderId="0" xfId="153" applyFont="1" applyFill="1" applyAlignment="1">
      <alignment horizontal="center"/>
      <protection/>
    </xf>
    <xf numFmtId="0" fontId="61" fillId="0" borderId="35" xfId="153" applyFont="1" applyFill="1" applyBorder="1" applyAlignment="1">
      <alignment horizontal="center" vertical="center"/>
      <protection/>
    </xf>
    <xf numFmtId="0" fontId="61" fillId="0" borderId="36" xfId="153" applyFont="1" applyFill="1" applyBorder="1" applyAlignment="1">
      <alignment horizontal="center" vertical="center"/>
      <protection/>
    </xf>
    <xf numFmtId="0" fontId="61" fillId="0" borderId="37" xfId="153" applyFont="1" applyFill="1" applyBorder="1" applyAlignment="1">
      <alignment horizontal="center" vertical="center"/>
      <protection/>
    </xf>
    <xf numFmtId="0" fontId="61" fillId="0" borderId="35" xfId="153" applyFont="1" applyFill="1" applyBorder="1" applyAlignment="1">
      <alignment horizontal="center" vertical="center" wrapText="1"/>
      <protection/>
    </xf>
    <xf numFmtId="0" fontId="61" fillId="0" borderId="36" xfId="153" applyFont="1" applyFill="1" applyBorder="1" applyAlignment="1">
      <alignment horizontal="center" vertical="center" wrapText="1"/>
      <protection/>
    </xf>
    <xf numFmtId="0" fontId="61" fillId="0" borderId="37" xfId="153" applyFont="1" applyFill="1" applyBorder="1" applyAlignment="1">
      <alignment horizontal="center" vertical="center" wrapText="1"/>
      <protection/>
    </xf>
    <xf numFmtId="0" fontId="61" fillId="0" borderId="29" xfId="153" applyFont="1" applyFill="1" applyBorder="1" applyAlignment="1">
      <alignment vertical="center"/>
      <protection/>
    </xf>
    <xf numFmtId="0" fontId="61" fillId="0" borderId="38" xfId="153" applyFont="1" applyFill="1" applyBorder="1" applyAlignment="1">
      <alignment vertical="center"/>
      <protection/>
    </xf>
    <xf numFmtId="0" fontId="61" fillId="0" borderId="32" xfId="153" applyFont="1" applyFill="1" applyBorder="1" applyAlignment="1">
      <alignment vertical="center"/>
      <protection/>
    </xf>
    <xf numFmtId="0" fontId="61" fillId="0" borderId="31" xfId="153" applyFont="1" applyFill="1" applyBorder="1" applyAlignment="1">
      <alignment horizontal="left" vertical="center"/>
      <protection/>
    </xf>
    <xf numFmtId="0" fontId="61" fillId="0" borderId="39" xfId="153" applyFont="1" applyFill="1" applyBorder="1" applyAlignment="1">
      <alignment horizontal="left" vertical="center"/>
      <protection/>
    </xf>
    <xf numFmtId="0" fontId="61" fillId="0" borderId="34" xfId="153" applyFont="1" applyFill="1" applyBorder="1" applyAlignment="1">
      <alignment horizontal="left" vertical="center"/>
      <protection/>
    </xf>
    <xf numFmtId="0" fontId="61" fillId="0" borderId="26" xfId="153" applyFont="1" applyFill="1" applyBorder="1" applyAlignment="1">
      <alignment horizontal="center"/>
      <protection/>
    </xf>
    <xf numFmtId="0" fontId="61" fillId="0" borderId="4" xfId="153" applyFont="1" applyFill="1" applyBorder="1" applyAlignment="1">
      <alignment horizontal="center"/>
      <protection/>
    </xf>
    <xf numFmtId="0" fontId="61" fillId="0" borderId="27" xfId="153" applyFont="1" applyFill="1" applyBorder="1" applyAlignment="1">
      <alignment horizontal="center"/>
      <protection/>
    </xf>
    <xf numFmtId="0" fontId="61" fillId="0" borderId="29" xfId="153" applyFont="1" applyFill="1" applyBorder="1" applyAlignment="1">
      <alignment horizontal="center" vertical="center" wrapText="1"/>
      <protection/>
    </xf>
    <xf numFmtId="0" fontId="61" fillId="0" borderId="31" xfId="153" applyFont="1" applyFill="1" applyBorder="1" applyAlignment="1">
      <alignment horizontal="center" vertical="center" wrapText="1"/>
      <protection/>
    </xf>
    <xf numFmtId="0" fontId="61" fillId="0" borderId="32" xfId="153" applyFont="1" applyFill="1" applyBorder="1" applyAlignment="1">
      <alignment horizontal="center" vertical="center" wrapText="1"/>
      <protection/>
    </xf>
    <xf numFmtId="0" fontId="61" fillId="0" borderId="34" xfId="153" applyFont="1" applyFill="1" applyBorder="1" applyAlignment="1">
      <alignment horizontal="center" vertical="center" wrapText="1"/>
      <protection/>
    </xf>
    <xf numFmtId="0" fontId="7" fillId="0" borderId="26" xfId="153" applyFont="1" applyFill="1" applyBorder="1" applyAlignment="1">
      <alignment horizontal="left"/>
      <protection/>
    </xf>
    <xf numFmtId="0" fontId="7" fillId="0" borderId="4" xfId="153" applyFont="1" applyFill="1" applyBorder="1" applyAlignment="1">
      <alignment horizontal="left"/>
      <protection/>
    </xf>
    <xf numFmtId="0" fontId="7" fillId="0" borderId="27" xfId="153" applyFont="1" applyFill="1" applyBorder="1" applyAlignment="1">
      <alignment horizontal="left"/>
      <protection/>
    </xf>
    <xf numFmtId="0" fontId="5" fillId="0" borderId="8" xfId="153" applyFont="1" applyFill="1" applyBorder="1" applyAlignment="1">
      <alignment horizontal="center"/>
      <protection/>
    </xf>
    <xf numFmtId="0" fontId="5" fillId="0" borderId="39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7" fillId="0" borderId="8" xfId="153" applyFont="1" applyFill="1" applyBorder="1" applyAlignment="1">
      <alignment horizontal="center"/>
      <protection/>
    </xf>
    <xf numFmtId="0" fontId="3" fillId="0" borderId="0" xfId="153" applyFont="1" applyFill="1" applyBorder="1" applyAlignment="1">
      <alignment horizontal="center"/>
      <protection/>
    </xf>
    <xf numFmtId="0" fontId="3" fillId="0" borderId="0" xfId="153" applyFont="1" applyFill="1" applyAlignment="1">
      <alignment horizontal="center"/>
      <protection/>
    </xf>
    <xf numFmtId="0" fontId="63" fillId="0" borderId="0" xfId="153" applyFont="1" applyFill="1" applyAlignment="1">
      <alignment horizontal="center"/>
      <protection/>
    </xf>
    <xf numFmtId="9" fontId="5" fillId="0" borderId="8" xfId="153" applyNumberFormat="1" applyFont="1" applyFill="1" applyBorder="1" applyAlignment="1">
      <alignment horizontal="center"/>
      <protection/>
    </xf>
    <xf numFmtId="0" fontId="5" fillId="0" borderId="33" xfId="153" applyFont="1" applyFill="1" applyBorder="1" applyAlignment="1">
      <alignment horizontal="center" vertical="center"/>
      <protection/>
    </xf>
    <xf numFmtId="0" fontId="3" fillId="37" borderId="38" xfId="131" applyFont="1" applyFill="1" applyBorder="1" applyAlignment="1">
      <alignment horizontal="center" vertical="center" wrapText="1"/>
      <protection/>
    </xf>
    <xf numFmtId="0" fontId="3" fillId="0" borderId="35" xfId="131" applyFont="1" applyFill="1" applyBorder="1" applyAlignment="1">
      <alignment horizontal="center" vertical="center" wrapText="1"/>
      <protection/>
    </xf>
    <xf numFmtId="0" fontId="3" fillId="0" borderId="37" xfId="131" applyFont="1" applyFill="1" applyBorder="1" applyAlignment="1">
      <alignment horizontal="center" vertical="center" wrapText="1"/>
      <protection/>
    </xf>
    <xf numFmtId="0" fontId="3" fillId="0" borderId="8" xfId="131" applyFont="1" applyFill="1" applyBorder="1" applyAlignment="1">
      <alignment horizontal="center" vertical="center" wrapText="1"/>
      <protection/>
    </xf>
    <xf numFmtId="0" fontId="3" fillId="0" borderId="8" xfId="131" applyFont="1" applyFill="1" applyBorder="1" applyAlignment="1">
      <alignment horizontal="center" vertical="center"/>
      <protection/>
    </xf>
    <xf numFmtId="0" fontId="3" fillId="0" borderId="0" xfId="131" applyFont="1" applyFill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3" fillId="0" borderId="0" xfId="131" applyFont="1" applyFill="1" applyBorder="1" applyAlignment="1">
      <alignment horizontal="center" vertical="center"/>
      <protection/>
    </xf>
    <xf numFmtId="0" fontId="3" fillId="0" borderId="26" xfId="131" applyFont="1" applyFill="1" applyBorder="1" applyAlignment="1">
      <alignment horizontal="left" vertical="center"/>
      <protection/>
    </xf>
    <xf numFmtId="0" fontId="3" fillId="0" borderId="27" xfId="131" applyFont="1" applyFill="1" applyBorder="1" applyAlignment="1">
      <alignment horizontal="left" vertical="center"/>
      <protection/>
    </xf>
    <xf numFmtId="0" fontId="5" fillId="0" borderId="0" xfId="153" applyFont="1" applyAlignment="1">
      <alignment horizontal="left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8" fillId="0" borderId="0" xfId="153" applyFont="1" applyBorder="1" applyAlignment="1">
      <alignment horizontal="center" wrapText="1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omma" xfId="79"/>
    <cellStyle name="Comma [0]" xfId="80"/>
    <cellStyle name="Comma 2" xfId="81"/>
    <cellStyle name="Comma 3" xfId="82"/>
    <cellStyle name="Comma 4" xfId="83"/>
    <cellStyle name="comma zerodec" xfId="84"/>
    <cellStyle name="Comma0" xfId="85"/>
    <cellStyle name="Currency" xfId="86"/>
    <cellStyle name="Currency [0]" xfId="87"/>
    <cellStyle name="Currency0" xfId="88"/>
    <cellStyle name="Currency1" xfId="89"/>
    <cellStyle name="Check Cell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25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ill>
        <gradientFill type="path" left="0.5" right="0.5" top="0.5" bottom="0.5">
          <stop position="0">
            <color theme="0"/>
          </stop>
          <stop position="1">
            <color theme="4" tint="0.40000998973846436"/>
          </stop>
        </gradientFill>
      </fill>
      <border/>
    </dxf>
    <dxf>
      <fill>
        <patternFill>
          <bgColor rgb="FFCCFFFF"/>
        </patternFill>
      </fill>
      <border>
        <left style="thin">
          <color rgb="FF33CCCC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AddIns\PrintList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INH\2014_2015\HK1\DANH%20SACH%20THI%20-%20DIEM%20KTHP%20DOT%201\MTH%20102\LAN%202\DSTHI_MTH%201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10">
        <row r="1">
          <cell r="D1" t="str">
            <v>BẢNG ĐIỂM ĐÁNH GIÁ KẾT QUẢ HỌC TẬP * NĂM HỌC: 2014-2015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4.421875" style="0" bestFit="1" customWidth="1"/>
    <col min="2" max="2" width="9.57421875" style="0" bestFit="1" customWidth="1"/>
    <col min="3" max="3" width="17.28125" style="0" bestFit="1" customWidth="1"/>
    <col min="4" max="4" width="7.57421875" style="0" bestFit="1" customWidth="1"/>
    <col min="5" max="5" width="14.00390625" style="0" bestFit="1" customWidth="1"/>
    <col min="6" max="6" width="15.140625" style="0" bestFit="1" customWidth="1"/>
    <col min="7" max="7" width="3.57421875" style="0" bestFit="1" customWidth="1"/>
    <col min="8" max="8" width="10.00390625" style="0" customWidth="1"/>
    <col min="9" max="9" width="3.57421875" style="0" bestFit="1" customWidth="1"/>
    <col min="10" max="10" width="12.00390625" style="0" customWidth="1"/>
    <col min="11" max="11" width="7.57421875" style="0" customWidth="1"/>
    <col min="12" max="12" width="1.7109375" style="0" bestFit="1" customWidth="1"/>
    <col min="13" max="13" width="2.140625" style="0" bestFit="1" customWidth="1"/>
    <col min="14" max="14" width="34.28125" style="0" bestFit="1" customWidth="1"/>
  </cols>
  <sheetData>
    <row r="1" spans="2:11" s="1" customFormat="1" ht="14.25" customHeight="1">
      <c r="B1" s="147" t="s">
        <v>7</v>
      </c>
      <c r="C1" s="147"/>
      <c r="D1" s="148" t="s">
        <v>617</v>
      </c>
      <c r="E1" s="148"/>
      <c r="F1" s="148"/>
      <c r="G1" s="148"/>
      <c r="H1" s="148"/>
      <c r="I1" s="148"/>
      <c r="J1" s="148"/>
      <c r="K1" s="109" t="s">
        <v>1367</v>
      </c>
    </row>
    <row r="2" spans="2:13" s="1" customFormat="1" ht="15">
      <c r="B2" s="147" t="s">
        <v>8</v>
      </c>
      <c r="C2" s="147"/>
      <c r="D2" s="2" t="s">
        <v>1368</v>
      </c>
      <c r="E2" s="148" t="s">
        <v>1369</v>
      </c>
      <c r="F2" s="148"/>
      <c r="G2" s="148"/>
      <c r="H2" s="148"/>
      <c r="I2" s="148"/>
      <c r="J2" s="148"/>
      <c r="K2" s="3" t="s">
        <v>9</v>
      </c>
      <c r="L2" s="4" t="s">
        <v>10</v>
      </c>
      <c r="M2" s="4">
        <v>2</v>
      </c>
    </row>
    <row r="3" spans="2:13" s="5" customFormat="1" ht="18.75" customHeight="1">
      <c r="B3" s="6" t="s">
        <v>1370</v>
      </c>
      <c r="C3" s="149" t="s">
        <v>1371</v>
      </c>
      <c r="D3" s="149"/>
      <c r="E3" s="149"/>
      <c r="F3" s="149"/>
      <c r="G3" s="149"/>
      <c r="H3" s="149"/>
      <c r="I3" s="149"/>
      <c r="J3" s="149"/>
      <c r="K3" s="3" t="s">
        <v>11</v>
      </c>
      <c r="L3" s="3" t="s">
        <v>10</v>
      </c>
      <c r="M3" s="3">
        <v>1</v>
      </c>
    </row>
    <row r="4" spans="1:13" s="5" customFormat="1" ht="18.75" customHeight="1">
      <c r="A4" s="150" t="s">
        <v>1372</v>
      </c>
      <c r="B4" s="150"/>
      <c r="C4" s="150"/>
      <c r="D4" s="150"/>
      <c r="E4" s="150"/>
      <c r="F4" s="150"/>
      <c r="G4" s="150"/>
      <c r="H4" s="150"/>
      <c r="I4" s="150"/>
      <c r="J4" s="150"/>
      <c r="K4" s="3" t="s">
        <v>12</v>
      </c>
      <c r="L4" s="3" t="s">
        <v>10</v>
      </c>
      <c r="M4" s="3">
        <v>1</v>
      </c>
    </row>
    <row r="5" ht="3.75" customHeight="1"/>
    <row r="6" spans="1:13" ht="15" customHeight="1">
      <c r="A6" s="143" t="s">
        <v>0</v>
      </c>
      <c r="B6" s="144" t="s">
        <v>13</v>
      </c>
      <c r="C6" s="145" t="s">
        <v>3</v>
      </c>
      <c r="D6" s="146" t="s">
        <v>4</v>
      </c>
      <c r="E6" s="144" t="s">
        <v>19</v>
      </c>
      <c r="F6" s="144" t="s">
        <v>20</v>
      </c>
      <c r="G6" s="144" t="s">
        <v>14</v>
      </c>
      <c r="H6" s="144" t="s">
        <v>15</v>
      </c>
      <c r="I6" s="154" t="s">
        <v>6</v>
      </c>
      <c r="J6" s="154"/>
      <c r="K6" s="155" t="s">
        <v>16</v>
      </c>
      <c r="L6" s="156"/>
      <c r="M6" s="157"/>
    </row>
    <row r="7" spans="1:13" ht="27" customHeight="1">
      <c r="A7" s="143"/>
      <c r="B7" s="143"/>
      <c r="C7" s="145"/>
      <c r="D7" s="146"/>
      <c r="E7" s="143"/>
      <c r="F7" s="143"/>
      <c r="G7" s="143"/>
      <c r="H7" s="143"/>
      <c r="I7" s="7" t="s">
        <v>17</v>
      </c>
      <c r="J7" s="7" t="s">
        <v>18</v>
      </c>
      <c r="K7" s="158"/>
      <c r="L7" s="159"/>
      <c r="M7" s="160"/>
    </row>
    <row r="8" spans="1:14" ht="19.5" customHeight="1">
      <c r="A8" s="8">
        <v>1</v>
      </c>
      <c r="B8" s="14">
        <v>2121524678</v>
      </c>
      <c r="C8" s="9" t="s">
        <v>1266</v>
      </c>
      <c r="D8" s="10" t="s">
        <v>1267</v>
      </c>
      <c r="E8" s="15" t="s">
        <v>1349</v>
      </c>
      <c r="F8" s="15" t="s">
        <v>1350</v>
      </c>
      <c r="G8" s="11"/>
      <c r="H8" s="12"/>
      <c r="I8" s="12"/>
      <c r="J8" s="12"/>
      <c r="K8" s="161" t="s">
        <v>39</v>
      </c>
      <c r="L8" s="162"/>
      <c r="M8" s="163"/>
      <c r="N8" t="s">
        <v>1373</v>
      </c>
    </row>
    <row r="9" spans="1:14" ht="19.5" customHeight="1">
      <c r="A9" s="8">
        <v>2</v>
      </c>
      <c r="B9" s="14">
        <v>2120524527</v>
      </c>
      <c r="C9" s="9" t="s">
        <v>1268</v>
      </c>
      <c r="D9" s="10" t="s">
        <v>1269</v>
      </c>
      <c r="E9" s="15" t="s">
        <v>1349</v>
      </c>
      <c r="F9" s="15" t="s">
        <v>1351</v>
      </c>
      <c r="G9" s="11"/>
      <c r="H9" s="12"/>
      <c r="I9" s="12"/>
      <c r="J9" s="12"/>
      <c r="K9" s="151" t="s">
        <v>39</v>
      </c>
      <c r="L9" s="152"/>
      <c r="M9" s="153"/>
      <c r="N9" t="s">
        <v>1373</v>
      </c>
    </row>
    <row r="10" spans="1:14" ht="19.5" customHeight="1">
      <c r="A10" s="8">
        <v>3</v>
      </c>
      <c r="B10" s="14">
        <v>2220522871</v>
      </c>
      <c r="C10" s="9" t="s">
        <v>1270</v>
      </c>
      <c r="D10" s="10" t="s">
        <v>1271</v>
      </c>
      <c r="E10" s="15" t="s">
        <v>1349</v>
      </c>
      <c r="F10" s="15" t="s">
        <v>1352</v>
      </c>
      <c r="G10" s="11"/>
      <c r="H10" s="12"/>
      <c r="I10" s="12"/>
      <c r="J10" s="12"/>
      <c r="K10" s="151" t="s">
        <v>1374</v>
      </c>
      <c r="L10" s="152"/>
      <c r="M10" s="153"/>
      <c r="N10" t="s">
        <v>1373</v>
      </c>
    </row>
    <row r="11" spans="1:14" ht="19.5" customHeight="1">
      <c r="A11" s="8">
        <v>4</v>
      </c>
      <c r="B11" s="14">
        <v>2220523013</v>
      </c>
      <c r="C11" s="9" t="s">
        <v>1272</v>
      </c>
      <c r="D11" s="10" t="s">
        <v>1273</v>
      </c>
      <c r="E11" s="15" t="s">
        <v>1349</v>
      </c>
      <c r="F11" s="15" t="s">
        <v>1353</v>
      </c>
      <c r="G11" s="11"/>
      <c r="H11" s="12"/>
      <c r="I11" s="12"/>
      <c r="J11" s="12"/>
      <c r="K11" s="151" t="s">
        <v>1374</v>
      </c>
      <c r="L11" s="152"/>
      <c r="M11" s="153"/>
      <c r="N11" t="s">
        <v>1373</v>
      </c>
    </row>
    <row r="12" spans="1:14" ht="19.5" customHeight="1">
      <c r="A12" s="8">
        <v>5</v>
      </c>
      <c r="B12" s="14">
        <v>2220523278</v>
      </c>
      <c r="C12" s="9" t="s">
        <v>1274</v>
      </c>
      <c r="D12" s="10" t="s">
        <v>1275</v>
      </c>
      <c r="E12" s="15" t="s">
        <v>1349</v>
      </c>
      <c r="F12" s="15" t="s">
        <v>1354</v>
      </c>
      <c r="G12" s="11"/>
      <c r="H12" s="12"/>
      <c r="I12" s="12"/>
      <c r="J12" s="12"/>
      <c r="K12" s="151" t="s">
        <v>1374</v>
      </c>
      <c r="L12" s="152"/>
      <c r="M12" s="153"/>
      <c r="N12" t="s">
        <v>1373</v>
      </c>
    </row>
    <row r="13" spans="1:14" ht="19.5" customHeight="1">
      <c r="A13" s="8">
        <v>6</v>
      </c>
      <c r="B13" s="14">
        <v>2220523271</v>
      </c>
      <c r="C13" s="9" t="s">
        <v>1276</v>
      </c>
      <c r="D13" s="10" t="s">
        <v>1277</v>
      </c>
      <c r="E13" s="15" t="s">
        <v>1349</v>
      </c>
      <c r="F13" s="15" t="s">
        <v>1352</v>
      </c>
      <c r="G13" s="11"/>
      <c r="H13" s="12"/>
      <c r="I13" s="12"/>
      <c r="J13" s="12"/>
      <c r="K13" s="151" t="s">
        <v>1374</v>
      </c>
      <c r="L13" s="152"/>
      <c r="M13" s="153"/>
      <c r="N13" t="s">
        <v>1373</v>
      </c>
    </row>
    <row r="14" spans="1:14" ht="19.5" customHeight="1">
      <c r="A14" s="8">
        <v>7</v>
      </c>
      <c r="B14" s="14">
        <v>2220522784</v>
      </c>
      <c r="C14" s="9" t="s">
        <v>1278</v>
      </c>
      <c r="D14" s="10" t="s">
        <v>1279</v>
      </c>
      <c r="E14" s="15" t="s">
        <v>1349</v>
      </c>
      <c r="F14" s="15" t="s">
        <v>1355</v>
      </c>
      <c r="G14" s="11"/>
      <c r="H14" s="12"/>
      <c r="I14" s="12"/>
      <c r="J14" s="12"/>
      <c r="K14" s="151" t="s">
        <v>1374</v>
      </c>
      <c r="L14" s="152"/>
      <c r="M14" s="153"/>
      <c r="N14" t="s">
        <v>1373</v>
      </c>
    </row>
    <row r="15" spans="1:14" ht="19.5" customHeight="1">
      <c r="A15" s="8">
        <v>8</v>
      </c>
      <c r="B15" s="14">
        <v>2220523292</v>
      </c>
      <c r="C15" s="9" t="s">
        <v>1280</v>
      </c>
      <c r="D15" s="10" t="s">
        <v>1281</v>
      </c>
      <c r="E15" s="15" t="s">
        <v>1349</v>
      </c>
      <c r="F15" s="15" t="s">
        <v>1354</v>
      </c>
      <c r="G15" s="11"/>
      <c r="H15" s="12"/>
      <c r="I15" s="12"/>
      <c r="J15" s="12"/>
      <c r="K15" s="151" t="s">
        <v>1374</v>
      </c>
      <c r="L15" s="152"/>
      <c r="M15" s="153"/>
      <c r="N15" t="s">
        <v>1373</v>
      </c>
    </row>
    <row r="16" spans="1:14" ht="19.5" customHeight="1">
      <c r="A16" s="8">
        <v>9</v>
      </c>
      <c r="B16" s="14">
        <v>2120528929</v>
      </c>
      <c r="C16" s="9" t="s">
        <v>1282</v>
      </c>
      <c r="D16" s="10" t="s">
        <v>1283</v>
      </c>
      <c r="E16" s="15" t="s">
        <v>1349</v>
      </c>
      <c r="F16" s="15" t="s">
        <v>1350</v>
      </c>
      <c r="G16" s="11"/>
      <c r="H16" s="12"/>
      <c r="I16" s="12"/>
      <c r="J16" s="12"/>
      <c r="K16" s="151" t="s">
        <v>1374</v>
      </c>
      <c r="L16" s="152"/>
      <c r="M16" s="153"/>
      <c r="N16" t="s">
        <v>1373</v>
      </c>
    </row>
    <row r="17" spans="1:14" ht="19.5" customHeight="1">
      <c r="A17" s="8">
        <v>10</v>
      </c>
      <c r="B17" s="14">
        <v>2220522814</v>
      </c>
      <c r="C17" s="9" t="s">
        <v>1284</v>
      </c>
      <c r="D17" s="10" t="s">
        <v>1285</v>
      </c>
      <c r="E17" s="15" t="s">
        <v>1349</v>
      </c>
      <c r="F17" s="15" t="s">
        <v>1356</v>
      </c>
      <c r="G17" s="11"/>
      <c r="H17" s="12"/>
      <c r="I17" s="12"/>
      <c r="J17" s="12"/>
      <c r="K17" s="151" t="s">
        <v>1374</v>
      </c>
      <c r="L17" s="152"/>
      <c r="M17" s="153"/>
      <c r="N17" t="s">
        <v>1373</v>
      </c>
    </row>
    <row r="18" spans="1:14" ht="19.5" customHeight="1">
      <c r="A18" s="8">
        <v>11</v>
      </c>
      <c r="B18" s="14">
        <v>2121517715</v>
      </c>
      <c r="C18" s="9" t="s">
        <v>1286</v>
      </c>
      <c r="D18" s="10" t="s">
        <v>1287</v>
      </c>
      <c r="E18" s="15" t="s">
        <v>1349</v>
      </c>
      <c r="F18" s="15" t="s">
        <v>1357</v>
      </c>
      <c r="G18" s="11"/>
      <c r="H18" s="12"/>
      <c r="I18" s="12"/>
      <c r="J18" s="12"/>
      <c r="K18" s="151" t="s">
        <v>1374</v>
      </c>
      <c r="L18" s="152"/>
      <c r="M18" s="153"/>
      <c r="N18" t="s">
        <v>1373</v>
      </c>
    </row>
    <row r="19" spans="1:14" ht="19.5" customHeight="1">
      <c r="A19" s="8">
        <v>12</v>
      </c>
      <c r="B19" s="14">
        <v>2220522978</v>
      </c>
      <c r="C19" s="9" t="s">
        <v>1288</v>
      </c>
      <c r="D19" s="10" t="s">
        <v>1289</v>
      </c>
      <c r="E19" s="15" t="s">
        <v>1349</v>
      </c>
      <c r="F19" s="15" t="s">
        <v>1354</v>
      </c>
      <c r="G19" s="11"/>
      <c r="H19" s="12"/>
      <c r="I19" s="12"/>
      <c r="J19" s="12"/>
      <c r="K19" s="151" t="s">
        <v>1374</v>
      </c>
      <c r="L19" s="152"/>
      <c r="M19" s="153"/>
      <c r="N19" t="s">
        <v>1373</v>
      </c>
    </row>
    <row r="20" spans="1:14" ht="19.5" customHeight="1">
      <c r="A20" s="8">
        <v>13</v>
      </c>
      <c r="B20" s="14">
        <v>2220522986</v>
      </c>
      <c r="C20" s="9" t="s">
        <v>1290</v>
      </c>
      <c r="D20" s="10" t="s">
        <v>1291</v>
      </c>
      <c r="E20" s="15" t="s">
        <v>1349</v>
      </c>
      <c r="F20" s="15" t="s">
        <v>1356</v>
      </c>
      <c r="G20" s="11"/>
      <c r="H20" s="12"/>
      <c r="I20" s="12"/>
      <c r="J20" s="12"/>
      <c r="K20" s="151" t="s">
        <v>1374</v>
      </c>
      <c r="L20" s="152"/>
      <c r="M20" s="153"/>
      <c r="N20" t="s">
        <v>1373</v>
      </c>
    </row>
    <row r="21" spans="1:14" ht="19.5" customHeight="1">
      <c r="A21" s="8">
        <v>14</v>
      </c>
      <c r="B21" s="14">
        <v>2221515076</v>
      </c>
      <c r="C21" s="9" t="s">
        <v>1292</v>
      </c>
      <c r="D21" s="10" t="s">
        <v>1293</v>
      </c>
      <c r="E21" s="15" t="s">
        <v>1349</v>
      </c>
      <c r="F21" s="15" t="s">
        <v>1358</v>
      </c>
      <c r="G21" s="11"/>
      <c r="H21" s="12"/>
      <c r="I21" s="12"/>
      <c r="J21" s="12"/>
      <c r="K21" s="151" t="s">
        <v>1374</v>
      </c>
      <c r="L21" s="152"/>
      <c r="M21" s="153"/>
      <c r="N21" t="s">
        <v>1373</v>
      </c>
    </row>
    <row r="22" spans="1:14" ht="19.5" customHeight="1">
      <c r="A22" s="8">
        <v>15</v>
      </c>
      <c r="B22" s="14">
        <v>2220523160</v>
      </c>
      <c r="C22" s="9" t="s">
        <v>1294</v>
      </c>
      <c r="D22" s="10" t="s">
        <v>1295</v>
      </c>
      <c r="E22" s="15" t="s">
        <v>1349</v>
      </c>
      <c r="F22" s="15" t="s">
        <v>1352</v>
      </c>
      <c r="G22" s="11"/>
      <c r="H22" s="12"/>
      <c r="I22" s="12"/>
      <c r="J22" s="12"/>
      <c r="K22" s="151" t="s">
        <v>1374</v>
      </c>
      <c r="L22" s="152"/>
      <c r="M22" s="153"/>
      <c r="N22" t="s">
        <v>1373</v>
      </c>
    </row>
    <row r="23" spans="1:14" ht="19.5" customHeight="1">
      <c r="A23" s="8">
        <v>16</v>
      </c>
      <c r="B23" s="14">
        <v>2221532395</v>
      </c>
      <c r="C23" s="9" t="s">
        <v>1296</v>
      </c>
      <c r="D23" s="10" t="s">
        <v>1297</v>
      </c>
      <c r="E23" s="15" t="s">
        <v>1349</v>
      </c>
      <c r="F23" s="15" t="s">
        <v>1359</v>
      </c>
      <c r="G23" s="11"/>
      <c r="H23" s="12"/>
      <c r="I23" s="12"/>
      <c r="J23" s="12"/>
      <c r="K23" s="151" t="s">
        <v>1374</v>
      </c>
      <c r="L23" s="152"/>
      <c r="M23" s="153"/>
      <c r="N23" t="s">
        <v>1373</v>
      </c>
    </row>
    <row r="24" spans="1:14" ht="19.5" customHeight="1">
      <c r="A24" s="8">
        <v>17</v>
      </c>
      <c r="B24" s="14">
        <v>2120524518</v>
      </c>
      <c r="C24" s="9" t="s">
        <v>1298</v>
      </c>
      <c r="D24" s="10" t="s">
        <v>1299</v>
      </c>
      <c r="E24" s="15" t="s">
        <v>1349</v>
      </c>
      <c r="F24" s="15" t="s">
        <v>1350</v>
      </c>
      <c r="G24" s="11"/>
      <c r="H24" s="12"/>
      <c r="I24" s="12"/>
      <c r="J24" s="12"/>
      <c r="K24" s="151" t="s">
        <v>1374</v>
      </c>
      <c r="L24" s="152"/>
      <c r="M24" s="153"/>
      <c r="N24" t="s">
        <v>1373</v>
      </c>
    </row>
    <row r="25" spans="1:14" ht="19.5" customHeight="1">
      <c r="A25" s="8">
        <v>18</v>
      </c>
      <c r="B25" s="14">
        <v>2220523275</v>
      </c>
      <c r="C25" s="9" t="s">
        <v>1300</v>
      </c>
      <c r="D25" s="10" t="s">
        <v>1301</v>
      </c>
      <c r="E25" s="15" t="s">
        <v>1349</v>
      </c>
      <c r="F25" s="15" t="s">
        <v>1354</v>
      </c>
      <c r="G25" s="11"/>
      <c r="H25" s="12"/>
      <c r="I25" s="12"/>
      <c r="J25" s="12"/>
      <c r="K25" s="151" t="s">
        <v>1374</v>
      </c>
      <c r="L25" s="152"/>
      <c r="M25" s="153"/>
      <c r="N25" t="s">
        <v>1373</v>
      </c>
    </row>
    <row r="26" spans="1:14" ht="19.5" customHeight="1">
      <c r="A26" s="8">
        <v>19</v>
      </c>
      <c r="B26" s="14">
        <v>2220522988</v>
      </c>
      <c r="C26" s="9" t="s">
        <v>1302</v>
      </c>
      <c r="D26" s="10" t="s">
        <v>1303</v>
      </c>
      <c r="E26" s="15" t="s">
        <v>1349</v>
      </c>
      <c r="F26" s="15" t="s">
        <v>1352</v>
      </c>
      <c r="G26" s="11"/>
      <c r="H26" s="12"/>
      <c r="I26" s="12"/>
      <c r="J26" s="12"/>
      <c r="K26" s="151" t="s">
        <v>1374</v>
      </c>
      <c r="L26" s="152"/>
      <c r="M26" s="153"/>
      <c r="N26" t="s">
        <v>1373</v>
      </c>
    </row>
    <row r="27" spans="1:14" ht="19.5" customHeight="1">
      <c r="A27" s="8">
        <v>20</v>
      </c>
      <c r="B27" s="14">
        <v>2220523288</v>
      </c>
      <c r="C27" s="9" t="s">
        <v>1304</v>
      </c>
      <c r="D27" s="10" t="s">
        <v>1303</v>
      </c>
      <c r="E27" s="15" t="s">
        <v>1349</v>
      </c>
      <c r="F27" s="15" t="s">
        <v>1354</v>
      </c>
      <c r="G27" s="11"/>
      <c r="H27" s="12"/>
      <c r="I27" s="12"/>
      <c r="J27" s="12"/>
      <c r="K27" s="151" t="s">
        <v>1374</v>
      </c>
      <c r="L27" s="152"/>
      <c r="M27" s="153"/>
      <c r="N27" t="s">
        <v>1373</v>
      </c>
    </row>
    <row r="28" spans="1:14" ht="19.5" customHeight="1">
      <c r="A28" s="8">
        <v>21</v>
      </c>
      <c r="B28" s="14">
        <v>2221522785</v>
      </c>
      <c r="C28" s="9" t="s">
        <v>1305</v>
      </c>
      <c r="D28" s="10" t="s">
        <v>1306</v>
      </c>
      <c r="E28" s="15" t="s">
        <v>1349</v>
      </c>
      <c r="F28" s="15" t="s">
        <v>1355</v>
      </c>
      <c r="G28" s="11"/>
      <c r="H28" s="12"/>
      <c r="I28" s="12"/>
      <c r="J28" s="12"/>
      <c r="K28" s="151" t="s">
        <v>1374</v>
      </c>
      <c r="L28" s="152"/>
      <c r="M28" s="153"/>
      <c r="N28" t="s">
        <v>1373</v>
      </c>
    </row>
    <row r="29" spans="1:14" ht="19.5" customHeight="1">
      <c r="A29" s="8">
        <v>22</v>
      </c>
      <c r="B29" s="14">
        <v>2021645025</v>
      </c>
      <c r="C29" s="9" t="s">
        <v>1307</v>
      </c>
      <c r="D29" s="10" t="s">
        <v>1308</v>
      </c>
      <c r="E29" s="15" t="s">
        <v>1349</v>
      </c>
      <c r="F29" s="15" t="s">
        <v>1360</v>
      </c>
      <c r="G29" s="11"/>
      <c r="H29" s="12"/>
      <c r="I29" s="12"/>
      <c r="J29" s="12"/>
      <c r="K29" s="151" t="s">
        <v>1374</v>
      </c>
      <c r="L29" s="152"/>
      <c r="M29" s="153"/>
      <c r="N29" t="s">
        <v>1373</v>
      </c>
    </row>
    <row r="30" spans="1:14" ht="19.5" customHeight="1">
      <c r="A30" s="8">
        <v>23</v>
      </c>
      <c r="B30" s="14">
        <v>2121524686</v>
      </c>
      <c r="C30" s="9" t="s">
        <v>1309</v>
      </c>
      <c r="D30" s="10" t="s">
        <v>1308</v>
      </c>
      <c r="E30" s="15" t="s">
        <v>1349</v>
      </c>
      <c r="F30" s="15" t="s">
        <v>1351</v>
      </c>
      <c r="G30" s="11"/>
      <c r="H30" s="12"/>
      <c r="I30" s="12"/>
      <c r="J30" s="12"/>
      <c r="K30" s="151" t="s">
        <v>1374</v>
      </c>
      <c r="L30" s="152"/>
      <c r="M30" s="153"/>
      <c r="N30" t="s">
        <v>1373</v>
      </c>
    </row>
    <row r="32" spans="2:11" s="1" customFormat="1" ht="14.25" customHeight="1">
      <c r="B32" s="147" t="s">
        <v>7</v>
      </c>
      <c r="C32" s="147"/>
      <c r="D32" s="148" t="s">
        <v>617</v>
      </c>
      <c r="E32" s="148"/>
      <c r="F32" s="148"/>
      <c r="G32" s="148"/>
      <c r="H32" s="148"/>
      <c r="I32" s="148"/>
      <c r="J32" s="148"/>
      <c r="K32" s="109" t="s">
        <v>1366</v>
      </c>
    </row>
    <row r="33" spans="2:13" s="1" customFormat="1" ht="15">
      <c r="B33" s="147" t="s">
        <v>8</v>
      </c>
      <c r="C33" s="147"/>
      <c r="D33" s="2" t="s">
        <v>1375</v>
      </c>
      <c r="E33" s="148" t="s">
        <v>1369</v>
      </c>
      <c r="F33" s="148"/>
      <c r="G33" s="148"/>
      <c r="H33" s="148"/>
      <c r="I33" s="148"/>
      <c r="J33" s="148"/>
      <c r="K33" s="3" t="s">
        <v>9</v>
      </c>
      <c r="L33" s="4" t="s">
        <v>10</v>
      </c>
      <c r="M33" s="4">
        <v>2</v>
      </c>
    </row>
    <row r="34" spans="2:13" s="5" customFormat="1" ht="18.75" customHeight="1">
      <c r="B34" s="6" t="s">
        <v>1376</v>
      </c>
      <c r="C34" s="149" t="s">
        <v>1371</v>
      </c>
      <c r="D34" s="149"/>
      <c r="E34" s="149"/>
      <c r="F34" s="149"/>
      <c r="G34" s="149"/>
      <c r="H34" s="149"/>
      <c r="I34" s="149"/>
      <c r="J34" s="149"/>
      <c r="K34" s="3" t="s">
        <v>11</v>
      </c>
      <c r="L34" s="3" t="s">
        <v>10</v>
      </c>
      <c r="M34" s="3">
        <v>1</v>
      </c>
    </row>
    <row r="35" spans="1:13" s="5" customFormat="1" ht="18.75" customHeight="1">
      <c r="A35" s="150" t="s">
        <v>1377</v>
      </c>
      <c r="B35" s="150"/>
      <c r="C35" s="150"/>
      <c r="D35" s="150"/>
      <c r="E35" s="150"/>
      <c r="F35" s="150"/>
      <c r="G35" s="150"/>
      <c r="H35" s="150"/>
      <c r="I35" s="150"/>
      <c r="J35" s="150"/>
      <c r="K35" s="3" t="s">
        <v>12</v>
      </c>
      <c r="L35" s="3" t="s">
        <v>10</v>
      </c>
      <c r="M35" s="3">
        <v>1</v>
      </c>
    </row>
    <row r="36" ht="3.75" customHeight="1"/>
    <row r="37" spans="1:13" ht="15" customHeight="1">
      <c r="A37" s="143" t="s">
        <v>0</v>
      </c>
      <c r="B37" s="144" t="s">
        <v>13</v>
      </c>
      <c r="C37" s="145" t="s">
        <v>3</v>
      </c>
      <c r="D37" s="146" t="s">
        <v>4</v>
      </c>
      <c r="E37" s="144" t="s">
        <v>19</v>
      </c>
      <c r="F37" s="144" t="s">
        <v>20</v>
      </c>
      <c r="G37" s="144" t="s">
        <v>14</v>
      </c>
      <c r="H37" s="144" t="s">
        <v>15</v>
      </c>
      <c r="I37" s="154" t="s">
        <v>6</v>
      </c>
      <c r="J37" s="154"/>
      <c r="K37" s="155" t="s">
        <v>16</v>
      </c>
      <c r="L37" s="156"/>
      <c r="M37" s="157"/>
    </row>
    <row r="38" spans="1:13" ht="27" customHeight="1">
      <c r="A38" s="143"/>
      <c r="B38" s="143"/>
      <c r="C38" s="145"/>
      <c r="D38" s="146"/>
      <c r="E38" s="143"/>
      <c r="F38" s="143"/>
      <c r="G38" s="143"/>
      <c r="H38" s="143"/>
      <c r="I38" s="7" t="s">
        <v>17</v>
      </c>
      <c r="J38" s="7" t="s">
        <v>18</v>
      </c>
      <c r="K38" s="158"/>
      <c r="L38" s="159"/>
      <c r="M38" s="160"/>
    </row>
    <row r="39" spans="1:14" ht="19.5" customHeight="1">
      <c r="A39" s="8">
        <v>1</v>
      </c>
      <c r="B39" s="14">
        <v>2220523252</v>
      </c>
      <c r="C39" s="9" t="s">
        <v>1310</v>
      </c>
      <c r="D39" s="10" t="s">
        <v>1311</v>
      </c>
      <c r="E39" s="15" t="s">
        <v>1349</v>
      </c>
      <c r="F39" s="15" t="s">
        <v>1356</v>
      </c>
      <c r="G39" s="11"/>
      <c r="H39" s="12"/>
      <c r="I39" s="12"/>
      <c r="J39" s="12"/>
      <c r="K39" s="161" t="s">
        <v>1374</v>
      </c>
      <c r="L39" s="162"/>
      <c r="M39" s="163"/>
      <c r="N39" t="s">
        <v>1378</v>
      </c>
    </row>
    <row r="40" spans="1:14" ht="19.5" customHeight="1">
      <c r="A40" s="8">
        <v>2</v>
      </c>
      <c r="B40" s="14">
        <v>2220528287</v>
      </c>
      <c r="C40" s="9" t="s">
        <v>1312</v>
      </c>
      <c r="D40" s="10" t="s">
        <v>1311</v>
      </c>
      <c r="E40" s="15" t="s">
        <v>1349</v>
      </c>
      <c r="F40" s="15" t="s">
        <v>1361</v>
      </c>
      <c r="G40" s="11"/>
      <c r="H40" s="12"/>
      <c r="I40" s="12"/>
      <c r="J40" s="12"/>
      <c r="K40" s="151" t="s">
        <v>1374</v>
      </c>
      <c r="L40" s="152"/>
      <c r="M40" s="153"/>
      <c r="N40" t="s">
        <v>1378</v>
      </c>
    </row>
    <row r="41" spans="1:14" ht="19.5" customHeight="1">
      <c r="A41" s="8">
        <v>3</v>
      </c>
      <c r="B41" s="14">
        <v>2220523263</v>
      </c>
      <c r="C41" s="9" t="s">
        <v>1313</v>
      </c>
      <c r="D41" s="10" t="s">
        <v>1314</v>
      </c>
      <c r="E41" s="15" t="s">
        <v>1349</v>
      </c>
      <c r="F41" s="15" t="s">
        <v>1355</v>
      </c>
      <c r="G41" s="11"/>
      <c r="H41" s="12"/>
      <c r="I41" s="12"/>
      <c r="J41" s="12"/>
      <c r="K41" s="151" t="s">
        <v>1374</v>
      </c>
      <c r="L41" s="152"/>
      <c r="M41" s="153"/>
      <c r="N41" t="s">
        <v>1378</v>
      </c>
    </row>
    <row r="42" spans="1:14" ht="19.5" customHeight="1">
      <c r="A42" s="8">
        <v>4</v>
      </c>
      <c r="B42" s="14">
        <v>2120528879</v>
      </c>
      <c r="C42" s="9" t="s">
        <v>1315</v>
      </c>
      <c r="D42" s="10" t="s">
        <v>1316</v>
      </c>
      <c r="E42" s="15" t="s">
        <v>1349</v>
      </c>
      <c r="F42" s="15" t="s">
        <v>1350</v>
      </c>
      <c r="G42" s="11"/>
      <c r="H42" s="12"/>
      <c r="I42" s="12"/>
      <c r="J42" s="12"/>
      <c r="K42" s="151" t="s">
        <v>1374</v>
      </c>
      <c r="L42" s="152"/>
      <c r="M42" s="153"/>
      <c r="N42" t="s">
        <v>1378</v>
      </c>
    </row>
    <row r="43" spans="1:14" ht="19.5" customHeight="1">
      <c r="A43" s="8">
        <v>5</v>
      </c>
      <c r="B43" s="14">
        <v>2221529673</v>
      </c>
      <c r="C43" s="9" t="s">
        <v>1317</v>
      </c>
      <c r="D43" s="10" t="s">
        <v>1318</v>
      </c>
      <c r="E43" s="15" t="s">
        <v>1349</v>
      </c>
      <c r="F43" s="15" t="s">
        <v>1351</v>
      </c>
      <c r="G43" s="11"/>
      <c r="H43" s="12"/>
      <c r="I43" s="12"/>
      <c r="J43" s="12"/>
      <c r="K43" s="151" t="s">
        <v>1374</v>
      </c>
      <c r="L43" s="152"/>
      <c r="M43" s="153"/>
      <c r="N43" t="s">
        <v>1378</v>
      </c>
    </row>
    <row r="44" spans="1:14" ht="19.5" customHeight="1">
      <c r="A44" s="8">
        <v>6</v>
      </c>
      <c r="B44" s="14">
        <v>2221523281</v>
      </c>
      <c r="C44" s="9" t="s">
        <v>1319</v>
      </c>
      <c r="D44" s="10" t="s">
        <v>1320</v>
      </c>
      <c r="E44" s="15" t="s">
        <v>1349</v>
      </c>
      <c r="F44" s="15" t="s">
        <v>1355</v>
      </c>
      <c r="G44" s="11"/>
      <c r="H44" s="12"/>
      <c r="I44" s="12"/>
      <c r="J44" s="12"/>
      <c r="K44" s="151" t="s">
        <v>1374</v>
      </c>
      <c r="L44" s="152"/>
      <c r="M44" s="153"/>
      <c r="N44" t="s">
        <v>1378</v>
      </c>
    </row>
    <row r="45" spans="1:14" ht="19.5" customHeight="1">
      <c r="A45" s="8">
        <v>7</v>
      </c>
      <c r="B45" s="14">
        <v>2221662649</v>
      </c>
      <c r="C45" s="9" t="s">
        <v>1321</v>
      </c>
      <c r="D45" s="10" t="s">
        <v>1322</v>
      </c>
      <c r="E45" s="15" t="s">
        <v>1349</v>
      </c>
      <c r="F45" s="15" t="s">
        <v>1357</v>
      </c>
      <c r="G45" s="11"/>
      <c r="H45" s="12"/>
      <c r="I45" s="12"/>
      <c r="J45" s="12"/>
      <c r="K45" s="151" t="s">
        <v>1374</v>
      </c>
      <c r="L45" s="152"/>
      <c r="M45" s="153"/>
      <c r="N45" t="s">
        <v>1378</v>
      </c>
    </row>
    <row r="46" spans="1:14" ht="19.5" customHeight="1">
      <c r="A46" s="8">
        <v>8</v>
      </c>
      <c r="B46" s="14">
        <v>2220664952</v>
      </c>
      <c r="C46" s="9" t="s">
        <v>1323</v>
      </c>
      <c r="D46" s="10" t="s">
        <v>1324</v>
      </c>
      <c r="E46" s="15" t="s">
        <v>1349</v>
      </c>
      <c r="F46" s="15" t="s">
        <v>1357</v>
      </c>
      <c r="G46" s="11"/>
      <c r="H46" s="12"/>
      <c r="I46" s="12"/>
      <c r="J46" s="12"/>
      <c r="K46" s="151" t="s">
        <v>1374</v>
      </c>
      <c r="L46" s="152"/>
      <c r="M46" s="153"/>
      <c r="N46" t="s">
        <v>1378</v>
      </c>
    </row>
    <row r="47" spans="1:14" ht="19.5" customHeight="1">
      <c r="A47" s="8">
        <v>9</v>
      </c>
      <c r="B47" s="14">
        <v>2221522937</v>
      </c>
      <c r="C47" s="9" t="s">
        <v>1325</v>
      </c>
      <c r="D47" s="10" t="s">
        <v>1326</v>
      </c>
      <c r="E47" s="15" t="s">
        <v>1349</v>
      </c>
      <c r="F47" s="15" t="s">
        <v>1354</v>
      </c>
      <c r="G47" s="11"/>
      <c r="H47" s="12"/>
      <c r="I47" s="12"/>
      <c r="J47" s="12"/>
      <c r="K47" s="151" t="s">
        <v>1374</v>
      </c>
      <c r="L47" s="152"/>
      <c r="M47" s="153"/>
      <c r="N47" t="s">
        <v>1378</v>
      </c>
    </row>
    <row r="48" spans="1:14" ht="19.5" customHeight="1">
      <c r="A48" s="8">
        <v>10</v>
      </c>
      <c r="B48" s="14">
        <v>2220522766</v>
      </c>
      <c r="C48" s="9" t="s">
        <v>1327</v>
      </c>
      <c r="D48" s="10" t="s">
        <v>1328</v>
      </c>
      <c r="E48" s="15" t="s">
        <v>1349</v>
      </c>
      <c r="F48" s="15" t="s">
        <v>1356</v>
      </c>
      <c r="G48" s="11"/>
      <c r="H48" s="12"/>
      <c r="I48" s="12"/>
      <c r="J48" s="12"/>
      <c r="K48" s="151" t="s">
        <v>1374</v>
      </c>
      <c r="L48" s="152"/>
      <c r="M48" s="153"/>
      <c r="N48" t="s">
        <v>1378</v>
      </c>
    </row>
    <row r="49" spans="1:14" ht="19.5" customHeight="1">
      <c r="A49" s="8">
        <v>11</v>
      </c>
      <c r="B49" s="14">
        <v>2220523185</v>
      </c>
      <c r="C49" s="9" t="s">
        <v>1290</v>
      </c>
      <c r="D49" s="10" t="s">
        <v>1328</v>
      </c>
      <c r="E49" s="15" t="s">
        <v>1349</v>
      </c>
      <c r="F49" s="15" t="s">
        <v>1356</v>
      </c>
      <c r="G49" s="11"/>
      <c r="H49" s="12"/>
      <c r="I49" s="12"/>
      <c r="J49" s="12"/>
      <c r="K49" s="151" t="s">
        <v>1374</v>
      </c>
      <c r="L49" s="152"/>
      <c r="M49" s="153"/>
      <c r="N49" t="s">
        <v>1378</v>
      </c>
    </row>
    <row r="50" spans="1:14" ht="19.5" customHeight="1">
      <c r="A50" s="8">
        <v>12</v>
      </c>
      <c r="B50" s="14">
        <v>2220523264</v>
      </c>
      <c r="C50" s="9" t="s">
        <v>1294</v>
      </c>
      <c r="D50" s="10" t="s">
        <v>1329</v>
      </c>
      <c r="E50" s="15" t="s">
        <v>1349</v>
      </c>
      <c r="F50" s="15" t="s">
        <v>1355</v>
      </c>
      <c r="G50" s="11"/>
      <c r="H50" s="12"/>
      <c r="I50" s="12"/>
      <c r="J50" s="12"/>
      <c r="K50" s="151" t="s">
        <v>1374</v>
      </c>
      <c r="L50" s="152"/>
      <c r="M50" s="153"/>
      <c r="N50" t="s">
        <v>1378</v>
      </c>
    </row>
    <row r="51" spans="1:14" ht="19.5" customHeight="1">
      <c r="A51" s="8">
        <v>13</v>
      </c>
      <c r="B51" s="14">
        <v>2220522957</v>
      </c>
      <c r="C51" s="9" t="s">
        <v>1330</v>
      </c>
      <c r="D51" s="10" t="s">
        <v>1331</v>
      </c>
      <c r="E51" s="15" t="s">
        <v>1349</v>
      </c>
      <c r="F51" s="15" t="s">
        <v>1352</v>
      </c>
      <c r="G51" s="11"/>
      <c r="H51" s="12"/>
      <c r="I51" s="12"/>
      <c r="J51" s="12"/>
      <c r="K51" s="151" t="s">
        <v>1374</v>
      </c>
      <c r="L51" s="152"/>
      <c r="M51" s="153"/>
      <c r="N51" t="s">
        <v>1378</v>
      </c>
    </row>
    <row r="52" spans="1:14" ht="19.5" customHeight="1">
      <c r="A52" s="8">
        <v>14</v>
      </c>
      <c r="B52" s="14">
        <v>2121647035</v>
      </c>
      <c r="C52" s="9" t="s">
        <v>1332</v>
      </c>
      <c r="D52" s="10" t="s">
        <v>1333</v>
      </c>
      <c r="E52" s="15" t="s">
        <v>1349</v>
      </c>
      <c r="F52" s="15" t="s">
        <v>1362</v>
      </c>
      <c r="G52" s="11"/>
      <c r="H52" s="12"/>
      <c r="I52" s="12"/>
      <c r="J52" s="12"/>
      <c r="K52" s="151" t="s">
        <v>1374</v>
      </c>
      <c r="L52" s="152"/>
      <c r="M52" s="153"/>
      <c r="N52" t="s">
        <v>1378</v>
      </c>
    </row>
    <row r="53" spans="1:14" ht="19.5" customHeight="1">
      <c r="A53" s="8">
        <v>15</v>
      </c>
      <c r="B53" s="14">
        <v>2321661739</v>
      </c>
      <c r="C53" s="9" t="s">
        <v>1332</v>
      </c>
      <c r="D53" s="10" t="s">
        <v>1334</v>
      </c>
      <c r="E53" s="15" t="s">
        <v>1349</v>
      </c>
      <c r="F53" s="15" t="s">
        <v>1363</v>
      </c>
      <c r="G53" s="11"/>
      <c r="H53" s="12"/>
      <c r="I53" s="12"/>
      <c r="J53" s="12"/>
      <c r="K53" s="151" t="s">
        <v>1374</v>
      </c>
      <c r="L53" s="152"/>
      <c r="M53" s="153"/>
      <c r="N53" t="s">
        <v>1378</v>
      </c>
    </row>
    <row r="54" spans="1:14" ht="19.5" customHeight="1">
      <c r="A54" s="8">
        <v>16</v>
      </c>
      <c r="B54" s="14">
        <v>2220664966</v>
      </c>
      <c r="C54" s="9" t="s">
        <v>1335</v>
      </c>
      <c r="D54" s="10" t="s">
        <v>1336</v>
      </c>
      <c r="E54" s="15" t="s">
        <v>1349</v>
      </c>
      <c r="F54" s="15" t="s">
        <v>1357</v>
      </c>
      <c r="G54" s="11"/>
      <c r="H54" s="12"/>
      <c r="I54" s="12"/>
      <c r="J54" s="12"/>
      <c r="K54" s="151" t="s">
        <v>1374</v>
      </c>
      <c r="L54" s="152"/>
      <c r="M54" s="153"/>
      <c r="N54" t="s">
        <v>1378</v>
      </c>
    </row>
    <row r="55" spans="1:14" ht="19.5" customHeight="1">
      <c r="A55" s="8">
        <v>17</v>
      </c>
      <c r="B55" s="14">
        <v>2121654960</v>
      </c>
      <c r="C55" s="9" t="s">
        <v>1337</v>
      </c>
      <c r="D55" s="10" t="s">
        <v>1338</v>
      </c>
      <c r="E55" s="15" t="s">
        <v>1349</v>
      </c>
      <c r="F55" s="15" t="s">
        <v>1364</v>
      </c>
      <c r="G55" s="11"/>
      <c r="H55" s="12"/>
      <c r="I55" s="12"/>
      <c r="J55" s="12"/>
      <c r="K55" s="151" t="s">
        <v>1374</v>
      </c>
      <c r="L55" s="152"/>
      <c r="M55" s="153"/>
      <c r="N55" t="s">
        <v>1378</v>
      </c>
    </row>
    <row r="56" spans="1:14" ht="19.5" customHeight="1">
      <c r="A56" s="8">
        <v>18</v>
      </c>
      <c r="B56" s="14">
        <v>2220523044</v>
      </c>
      <c r="C56" s="9" t="s">
        <v>1339</v>
      </c>
      <c r="D56" s="10" t="s">
        <v>1340</v>
      </c>
      <c r="E56" s="15" t="s">
        <v>1349</v>
      </c>
      <c r="F56" s="15" t="s">
        <v>1352</v>
      </c>
      <c r="G56" s="11"/>
      <c r="H56" s="12"/>
      <c r="I56" s="12"/>
      <c r="J56" s="12"/>
      <c r="K56" s="151" t="s">
        <v>1374</v>
      </c>
      <c r="L56" s="152"/>
      <c r="M56" s="153"/>
      <c r="N56" t="s">
        <v>1378</v>
      </c>
    </row>
    <row r="57" spans="1:14" ht="19.5" customHeight="1">
      <c r="A57" s="8">
        <v>19</v>
      </c>
      <c r="B57" s="14">
        <v>2326521220</v>
      </c>
      <c r="C57" s="9" t="s">
        <v>1341</v>
      </c>
      <c r="D57" s="10" t="s">
        <v>1342</v>
      </c>
      <c r="E57" s="15" t="s">
        <v>1349</v>
      </c>
      <c r="F57" s="15" t="s">
        <v>1365</v>
      </c>
      <c r="G57" s="11"/>
      <c r="H57" s="12"/>
      <c r="I57" s="12"/>
      <c r="J57" s="12"/>
      <c r="K57" s="151" t="s">
        <v>1374</v>
      </c>
      <c r="L57" s="152"/>
      <c r="M57" s="153"/>
      <c r="N57" t="s">
        <v>1378</v>
      </c>
    </row>
    <row r="58" spans="1:14" ht="19.5" customHeight="1">
      <c r="A58" s="8">
        <v>20</v>
      </c>
      <c r="B58" s="14">
        <v>2220523085</v>
      </c>
      <c r="C58" s="9" t="s">
        <v>1343</v>
      </c>
      <c r="D58" s="10" t="s">
        <v>1344</v>
      </c>
      <c r="E58" s="15" t="s">
        <v>1349</v>
      </c>
      <c r="F58" s="15" t="s">
        <v>1352</v>
      </c>
      <c r="G58" s="11"/>
      <c r="H58" s="12"/>
      <c r="I58" s="12"/>
      <c r="J58" s="12"/>
      <c r="K58" s="151" t="s">
        <v>1374</v>
      </c>
      <c r="L58" s="152"/>
      <c r="M58" s="153"/>
      <c r="N58" t="s">
        <v>1378</v>
      </c>
    </row>
    <row r="59" spans="1:14" ht="19.5" customHeight="1">
      <c r="A59" s="8">
        <v>21</v>
      </c>
      <c r="B59" s="14">
        <v>2120524626</v>
      </c>
      <c r="C59" s="9" t="s">
        <v>1345</v>
      </c>
      <c r="D59" s="10" t="s">
        <v>1346</v>
      </c>
      <c r="E59" s="15" t="s">
        <v>1349</v>
      </c>
      <c r="F59" s="15" t="s">
        <v>1351</v>
      </c>
      <c r="G59" s="11"/>
      <c r="H59" s="12"/>
      <c r="I59" s="12"/>
      <c r="J59" s="12"/>
      <c r="K59" s="151" t="s">
        <v>1374</v>
      </c>
      <c r="L59" s="152"/>
      <c r="M59" s="153"/>
      <c r="N59" t="s">
        <v>1378</v>
      </c>
    </row>
    <row r="60" spans="1:14" ht="19.5" customHeight="1">
      <c r="A60" s="8">
        <v>22</v>
      </c>
      <c r="B60" s="14">
        <v>2220523062</v>
      </c>
      <c r="C60" s="9" t="s">
        <v>1347</v>
      </c>
      <c r="D60" s="10" t="s">
        <v>1348</v>
      </c>
      <c r="E60" s="15" t="s">
        <v>1349</v>
      </c>
      <c r="F60" s="15" t="s">
        <v>1352</v>
      </c>
      <c r="G60" s="11"/>
      <c r="H60" s="12"/>
      <c r="I60" s="12"/>
      <c r="J60" s="12"/>
      <c r="K60" s="151" t="s">
        <v>1374</v>
      </c>
      <c r="L60" s="152"/>
      <c r="M60" s="153"/>
      <c r="N60" t="s">
        <v>1378</v>
      </c>
    </row>
  </sheetData>
  <sheetProtection/>
  <mergeCells count="77">
    <mergeCell ref="K55:M55"/>
    <mergeCell ref="K56:M56"/>
    <mergeCell ref="K57:M57"/>
    <mergeCell ref="K58:M58"/>
    <mergeCell ref="K59:M59"/>
    <mergeCell ref="K60:M60"/>
    <mergeCell ref="K49:M49"/>
    <mergeCell ref="K50:M50"/>
    <mergeCell ref="K51:M51"/>
    <mergeCell ref="K52:M52"/>
    <mergeCell ref="K53:M53"/>
    <mergeCell ref="K54:M54"/>
    <mergeCell ref="K43:M43"/>
    <mergeCell ref="K44:M44"/>
    <mergeCell ref="K45:M45"/>
    <mergeCell ref="K46:M46"/>
    <mergeCell ref="K47:M47"/>
    <mergeCell ref="K48:M48"/>
    <mergeCell ref="I37:J37"/>
    <mergeCell ref="K37:M38"/>
    <mergeCell ref="K39:M39"/>
    <mergeCell ref="K40:M40"/>
    <mergeCell ref="K41:M41"/>
    <mergeCell ref="K42:M42"/>
    <mergeCell ref="C34:J34"/>
    <mergeCell ref="A35:J35"/>
    <mergeCell ref="A37:A38"/>
    <mergeCell ref="B37:B38"/>
    <mergeCell ref="C37:C38"/>
    <mergeCell ref="D37:D38"/>
    <mergeCell ref="E37:E38"/>
    <mergeCell ref="F37:F38"/>
    <mergeCell ref="G37:G38"/>
    <mergeCell ref="H37:H38"/>
    <mergeCell ref="K28:M28"/>
    <mergeCell ref="K29:M29"/>
    <mergeCell ref="K30:M30"/>
    <mergeCell ref="B32:C32"/>
    <mergeCell ref="D32:J32"/>
    <mergeCell ref="B33:C33"/>
    <mergeCell ref="E33:J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K8:M30 F6:F30">
    <cfRule type="cellIs" priority="2" dxfId="21" operator="equal" stopIfTrue="1">
      <formula>0</formula>
    </cfRule>
  </conditionalFormatting>
  <conditionalFormatting sqref="K39:M60 F37:F60">
    <cfRule type="cellIs" priority="1" dxfId="21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53">
      <selection activeCell="K88" sqref="K88"/>
    </sheetView>
  </sheetViews>
  <sheetFormatPr defaultColWidth="9.140625" defaultRowHeight="15"/>
  <cols>
    <col min="1" max="16384" width="9.140625" style="17" customWidth="1"/>
  </cols>
  <sheetData>
    <row r="1" spans="1:2" ht="12.75">
      <c r="A1" s="16">
        <v>1</v>
      </c>
      <c r="B1" s="16" t="s">
        <v>25</v>
      </c>
    </row>
    <row r="2" spans="1:2" ht="12.75">
      <c r="A2" s="16">
        <v>2</v>
      </c>
      <c r="B2" s="16" t="s">
        <v>26</v>
      </c>
    </row>
    <row r="3" spans="1:2" ht="12.75">
      <c r="A3" s="16">
        <v>3</v>
      </c>
      <c r="B3" s="16" t="s">
        <v>27</v>
      </c>
    </row>
    <row r="4" spans="1:2" ht="12.75">
      <c r="A4" s="16">
        <v>4</v>
      </c>
      <c r="B4" s="16" t="s">
        <v>28</v>
      </c>
    </row>
    <row r="5" spans="1:2" ht="12.75">
      <c r="A5" s="16">
        <v>5</v>
      </c>
      <c r="B5" s="16" t="s">
        <v>29</v>
      </c>
    </row>
    <row r="6" spans="1:2" ht="12.75">
      <c r="A6" s="16">
        <v>7</v>
      </c>
      <c r="B6" s="16" t="s">
        <v>30</v>
      </c>
    </row>
    <row r="7" spans="1:2" ht="12.75">
      <c r="A7" s="16" t="s">
        <v>31</v>
      </c>
      <c r="B7" s="16" t="s">
        <v>32</v>
      </c>
    </row>
    <row r="8" spans="1:2" ht="12.75">
      <c r="A8" s="16" t="s">
        <v>33</v>
      </c>
      <c r="B8" s="16" t="s">
        <v>34</v>
      </c>
    </row>
    <row r="9" spans="1:2" ht="12.75">
      <c r="A9" s="16">
        <v>0</v>
      </c>
      <c r="B9" s="16" t="s">
        <v>35</v>
      </c>
    </row>
    <row r="10" spans="1:2" ht="12.75">
      <c r="A10" s="16" t="s">
        <v>24</v>
      </c>
      <c r="B10" s="16" t="s">
        <v>36</v>
      </c>
    </row>
    <row r="11" spans="1:2" ht="12.75">
      <c r="A11" s="16">
        <v>8</v>
      </c>
      <c r="B11" s="16" t="s">
        <v>37</v>
      </c>
    </row>
    <row r="12" spans="1:2" ht="12.75">
      <c r="A12" s="16">
        <v>6</v>
      </c>
      <c r="B12" s="16" t="s">
        <v>23</v>
      </c>
    </row>
    <row r="13" spans="1:2" ht="12.75">
      <c r="A13" s="16">
        <v>9</v>
      </c>
      <c r="B13" s="16" t="s">
        <v>38</v>
      </c>
    </row>
    <row r="14" spans="1:2" ht="12.75">
      <c r="A14" s="16" t="s">
        <v>21</v>
      </c>
      <c r="B14" s="16" t="s">
        <v>39</v>
      </c>
    </row>
    <row r="15" spans="1:2" ht="12.75">
      <c r="A15" s="16">
        <v>1.1</v>
      </c>
      <c r="B15" s="16" t="s">
        <v>40</v>
      </c>
    </row>
    <row r="16" spans="1:2" ht="12.75">
      <c r="A16" s="16">
        <v>1.2</v>
      </c>
      <c r="B16" s="16" t="s">
        <v>41</v>
      </c>
    </row>
    <row r="17" spans="1:2" ht="12.75">
      <c r="A17" s="16">
        <v>1.3</v>
      </c>
      <c r="B17" s="16" t="s">
        <v>42</v>
      </c>
    </row>
    <row r="18" spans="1:2" ht="12.75">
      <c r="A18" s="16">
        <v>1.4</v>
      </c>
      <c r="B18" s="16" t="s">
        <v>43</v>
      </c>
    </row>
    <row r="19" spans="1:2" ht="12.75">
      <c r="A19" s="16">
        <v>1.5</v>
      </c>
      <c r="B19" s="16" t="s">
        <v>44</v>
      </c>
    </row>
    <row r="20" spans="1:2" ht="12.75">
      <c r="A20" s="16">
        <v>1.6</v>
      </c>
      <c r="B20" s="16" t="s">
        <v>45</v>
      </c>
    </row>
    <row r="21" spans="1:2" ht="12.75">
      <c r="A21" s="16">
        <v>1.7</v>
      </c>
      <c r="B21" s="16" t="s">
        <v>46</v>
      </c>
    </row>
    <row r="22" spans="1:2" ht="12.75">
      <c r="A22" s="16">
        <v>1.8</v>
      </c>
      <c r="B22" s="16" t="s">
        <v>47</v>
      </c>
    </row>
    <row r="23" spans="1:2" ht="12.75">
      <c r="A23" s="16">
        <v>1.9</v>
      </c>
      <c r="B23" s="16" t="s">
        <v>48</v>
      </c>
    </row>
    <row r="24" spans="1:2" ht="12.75">
      <c r="A24" s="16">
        <v>2.1</v>
      </c>
      <c r="B24" s="16" t="s">
        <v>49</v>
      </c>
    </row>
    <row r="25" spans="1:2" ht="12.75">
      <c r="A25" s="16">
        <v>2.2</v>
      </c>
      <c r="B25" s="16" t="s">
        <v>50</v>
      </c>
    </row>
    <row r="26" spans="1:2" ht="12.75">
      <c r="A26" s="16">
        <v>2.3</v>
      </c>
      <c r="B26" s="16" t="s">
        <v>51</v>
      </c>
    </row>
    <row r="27" spans="1:2" ht="12.75">
      <c r="A27" s="16">
        <v>2.4</v>
      </c>
      <c r="B27" s="16" t="s">
        <v>52</v>
      </c>
    </row>
    <row r="28" spans="1:2" ht="12.75">
      <c r="A28" s="16">
        <v>2.5</v>
      </c>
      <c r="B28" s="16" t="s">
        <v>53</v>
      </c>
    </row>
    <row r="29" spans="1:2" ht="12.75">
      <c r="A29" s="16">
        <v>2.6</v>
      </c>
      <c r="B29" s="16" t="s">
        <v>54</v>
      </c>
    </row>
    <row r="30" spans="1:2" ht="12.75">
      <c r="A30" s="16">
        <v>2.7</v>
      </c>
      <c r="B30" s="16" t="s">
        <v>55</v>
      </c>
    </row>
    <row r="31" spans="1:2" ht="12.75">
      <c r="A31" s="16">
        <v>2.8</v>
      </c>
      <c r="B31" s="16" t="s">
        <v>56</v>
      </c>
    </row>
    <row r="32" spans="1:2" ht="12.75">
      <c r="A32" s="16">
        <v>2.9</v>
      </c>
      <c r="B32" s="16" t="s">
        <v>57</v>
      </c>
    </row>
    <row r="33" spans="1:2" ht="12.75">
      <c r="A33" s="16">
        <v>3.1</v>
      </c>
      <c r="B33" s="16" t="s">
        <v>58</v>
      </c>
    </row>
    <row r="34" spans="1:2" ht="12.75">
      <c r="A34" s="16">
        <v>3.2</v>
      </c>
      <c r="B34" s="16" t="s">
        <v>59</v>
      </c>
    </row>
    <row r="35" spans="1:2" ht="12.75">
      <c r="A35" s="16">
        <v>3.3</v>
      </c>
      <c r="B35" s="16" t="s">
        <v>60</v>
      </c>
    </row>
    <row r="36" spans="1:2" ht="12.75">
      <c r="A36" s="16">
        <v>3.4</v>
      </c>
      <c r="B36" s="16" t="s">
        <v>61</v>
      </c>
    </row>
    <row r="37" spans="1:2" ht="12.75">
      <c r="A37" s="16">
        <v>3.5</v>
      </c>
      <c r="B37" s="16" t="s">
        <v>62</v>
      </c>
    </row>
    <row r="38" spans="1:2" ht="12.75">
      <c r="A38" s="16">
        <v>3.6</v>
      </c>
      <c r="B38" s="16" t="s">
        <v>63</v>
      </c>
    </row>
    <row r="39" spans="1:2" ht="12.75">
      <c r="A39" s="16">
        <v>3.7</v>
      </c>
      <c r="B39" s="16" t="s">
        <v>64</v>
      </c>
    </row>
    <row r="40" spans="1:2" ht="12.75">
      <c r="A40" s="16">
        <v>3.8</v>
      </c>
      <c r="B40" s="16" t="s">
        <v>65</v>
      </c>
    </row>
    <row r="41" spans="1:2" ht="12.75">
      <c r="A41" s="16">
        <v>3.9</v>
      </c>
      <c r="B41" s="16" t="s">
        <v>66</v>
      </c>
    </row>
    <row r="42" spans="1:2" ht="12.75">
      <c r="A42" s="16">
        <v>4.1</v>
      </c>
      <c r="B42" s="16" t="s">
        <v>67</v>
      </c>
    </row>
    <row r="43" spans="1:2" ht="12.75">
      <c r="A43" s="16">
        <v>4.2</v>
      </c>
      <c r="B43" s="16" t="s">
        <v>68</v>
      </c>
    </row>
    <row r="44" spans="1:2" ht="12.75">
      <c r="A44" s="16">
        <v>4.3</v>
      </c>
      <c r="B44" s="18" t="s">
        <v>69</v>
      </c>
    </row>
    <row r="45" spans="1:2" ht="12.75">
      <c r="A45" s="16">
        <v>4.4</v>
      </c>
      <c r="B45" s="16" t="s">
        <v>70</v>
      </c>
    </row>
    <row r="46" spans="1:2" ht="12.75">
      <c r="A46" s="16">
        <v>4.5</v>
      </c>
      <c r="B46" s="16" t="s">
        <v>71</v>
      </c>
    </row>
    <row r="47" spans="1:2" ht="12.75">
      <c r="A47" s="16">
        <v>4.6</v>
      </c>
      <c r="B47" s="16" t="s">
        <v>72</v>
      </c>
    </row>
    <row r="48" spans="1:2" ht="12.75">
      <c r="A48" s="16">
        <v>4.7</v>
      </c>
      <c r="B48" s="16" t="s">
        <v>73</v>
      </c>
    </row>
    <row r="49" spans="1:2" ht="12.75">
      <c r="A49" s="16">
        <v>4.8</v>
      </c>
      <c r="B49" s="16" t="s">
        <v>74</v>
      </c>
    </row>
    <row r="50" spans="1:2" ht="12.75">
      <c r="A50" s="16">
        <v>4.9</v>
      </c>
      <c r="B50" s="16" t="s">
        <v>75</v>
      </c>
    </row>
    <row r="51" spans="1:2" ht="12.75">
      <c r="A51" s="16">
        <v>5.1</v>
      </c>
      <c r="B51" s="16" t="s">
        <v>76</v>
      </c>
    </row>
    <row r="52" spans="1:2" ht="12.75">
      <c r="A52" s="16">
        <v>5.2</v>
      </c>
      <c r="B52" s="16" t="s">
        <v>77</v>
      </c>
    </row>
    <row r="53" spans="1:2" ht="12.75">
      <c r="A53" s="16">
        <v>5.3</v>
      </c>
      <c r="B53" s="18" t="s">
        <v>78</v>
      </c>
    </row>
    <row r="54" spans="1:2" ht="12.75">
      <c r="A54" s="16">
        <v>5.4</v>
      </c>
      <c r="B54" s="16" t="s">
        <v>79</v>
      </c>
    </row>
    <row r="55" spans="1:2" ht="12.75">
      <c r="A55" s="16">
        <v>5.5</v>
      </c>
      <c r="B55" s="16" t="s">
        <v>80</v>
      </c>
    </row>
    <row r="56" spans="1:2" ht="12.75">
      <c r="A56" s="16">
        <v>5.6</v>
      </c>
      <c r="B56" s="16" t="s">
        <v>81</v>
      </c>
    </row>
    <row r="57" spans="1:2" ht="12.75">
      <c r="A57" s="16">
        <v>5.7</v>
      </c>
      <c r="B57" s="16" t="s">
        <v>82</v>
      </c>
    </row>
    <row r="58" spans="1:2" ht="12.75">
      <c r="A58" s="16">
        <v>5.8</v>
      </c>
      <c r="B58" s="16" t="s">
        <v>83</v>
      </c>
    </row>
    <row r="59" spans="1:2" ht="12.75">
      <c r="A59" s="16">
        <v>5.9</v>
      </c>
      <c r="B59" s="16" t="s">
        <v>84</v>
      </c>
    </row>
    <row r="60" spans="1:2" ht="12.75">
      <c r="A60" s="16">
        <v>6.1</v>
      </c>
      <c r="B60" s="16" t="s">
        <v>85</v>
      </c>
    </row>
    <row r="61" spans="1:2" ht="12.75">
      <c r="A61" s="16">
        <v>6.2</v>
      </c>
      <c r="B61" s="16" t="s">
        <v>86</v>
      </c>
    </row>
    <row r="62" spans="1:2" ht="12.75">
      <c r="A62" s="16">
        <v>6.3</v>
      </c>
      <c r="B62" s="16" t="s">
        <v>87</v>
      </c>
    </row>
    <row r="63" spans="1:2" ht="12.75">
      <c r="A63" s="16">
        <v>6.4</v>
      </c>
      <c r="B63" s="16" t="s">
        <v>88</v>
      </c>
    </row>
    <row r="64" spans="1:2" ht="12.75">
      <c r="A64" s="16">
        <v>6.5</v>
      </c>
      <c r="B64" s="16" t="s">
        <v>89</v>
      </c>
    </row>
    <row r="65" spans="1:2" ht="12.75">
      <c r="A65" s="16">
        <v>6.6</v>
      </c>
      <c r="B65" s="16" t="s">
        <v>90</v>
      </c>
    </row>
    <row r="66" spans="1:2" ht="12.75">
      <c r="A66" s="16">
        <v>6.7</v>
      </c>
      <c r="B66" s="16" t="s">
        <v>91</v>
      </c>
    </row>
    <row r="67" spans="1:2" ht="12.75">
      <c r="A67" s="16">
        <v>6.8</v>
      </c>
      <c r="B67" s="16" t="s">
        <v>92</v>
      </c>
    </row>
    <row r="68" spans="1:2" ht="12.75">
      <c r="A68" s="16">
        <v>6.9</v>
      </c>
      <c r="B68" s="16" t="s">
        <v>93</v>
      </c>
    </row>
    <row r="69" spans="1:2" ht="12.75">
      <c r="A69" s="16">
        <v>7.1</v>
      </c>
      <c r="B69" s="16" t="s">
        <v>94</v>
      </c>
    </row>
    <row r="70" spans="1:2" ht="12.75">
      <c r="A70" s="16">
        <v>7.2</v>
      </c>
      <c r="B70" s="16" t="s">
        <v>95</v>
      </c>
    </row>
    <row r="71" spans="1:2" ht="12.75">
      <c r="A71" s="16">
        <v>7.3</v>
      </c>
      <c r="B71" s="16" t="s">
        <v>96</v>
      </c>
    </row>
    <row r="72" spans="1:2" ht="12.75">
      <c r="A72" s="16">
        <v>7.4</v>
      </c>
      <c r="B72" s="16" t="s">
        <v>97</v>
      </c>
    </row>
    <row r="73" spans="1:2" ht="12.75">
      <c r="A73" s="16">
        <v>7.5</v>
      </c>
      <c r="B73" s="16" t="s">
        <v>98</v>
      </c>
    </row>
    <row r="74" spans="1:2" ht="12.75">
      <c r="A74" s="16">
        <v>7.6</v>
      </c>
      <c r="B74" s="16" t="s">
        <v>99</v>
      </c>
    </row>
    <row r="75" spans="1:2" ht="12.75">
      <c r="A75" s="16">
        <v>7.7</v>
      </c>
      <c r="B75" s="16" t="s">
        <v>100</v>
      </c>
    </row>
    <row r="76" spans="1:2" ht="12.75">
      <c r="A76" s="16">
        <v>7.8</v>
      </c>
      <c r="B76" s="16" t="s">
        <v>101</v>
      </c>
    </row>
    <row r="77" spans="1:2" ht="12.75">
      <c r="A77" s="16">
        <v>7.9</v>
      </c>
      <c r="B77" s="16" t="s">
        <v>102</v>
      </c>
    </row>
    <row r="78" spans="1:2" ht="12.75">
      <c r="A78" s="16">
        <v>8.1</v>
      </c>
      <c r="B78" s="16" t="s">
        <v>103</v>
      </c>
    </row>
    <row r="79" spans="1:2" ht="12.75">
      <c r="A79" s="16">
        <v>8.2</v>
      </c>
      <c r="B79" s="16" t="s">
        <v>104</v>
      </c>
    </row>
    <row r="80" spans="1:2" ht="12.75">
      <c r="A80" s="16">
        <v>8.3</v>
      </c>
      <c r="B80" s="16" t="s">
        <v>105</v>
      </c>
    </row>
    <row r="81" spans="1:2" ht="12.75">
      <c r="A81" s="16">
        <v>8.4</v>
      </c>
      <c r="B81" s="16" t="s">
        <v>106</v>
      </c>
    </row>
    <row r="82" spans="1:2" ht="12.75">
      <c r="A82" s="16">
        <v>8.5</v>
      </c>
      <c r="B82" s="16" t="s">
        <v>107</v>
      </c>
    </row>
    <row r="83" spans="1:2" ht="12.75">
      <c r="A83" s="16">
        <v>8.6</v>
      </c>
      <c r="B83" s="16" t="s">
        <v>108</v>
      </c>
    </row>
    <row r="84" spans="1:2" ht="12.75">
      <c r="A84" s="16">
        <v>8.7</v>
      </c>
      <c r="B84" s="16" t="s">
        <v>109</v>
      </c>
    </row>
    <row r="85" spans="1:2" ht="12.75">
      <c r="A85" s="16">
        <v>8.8</v>
      </c>
      <c r="B85" s="16" t="s">
        <v>110</v>
      </c>
    </row>
    <row r="86" spans="1:2" ht="12.75">
      <c r="A86" s="16">
        <v>8.9</v>
      </c>
      <c r="B86" s="16" t="s">
        <v>111</v>
      </c>
    </row>
    <row r="87" spans="1:2" ht="12.75">
      <c r="A87" s="16">
        <v>9.1</v>
      </c>
      <c r="B87" s="16" t="s">
        <v>112</v>
      </c>
    </row>
    <row r="88" spans="1:2" ht="12.75">
      <c r="A88" s="16">
        <v>9.2</v>
      </c>
      <c r="B88" s="16" t="s">
        <v>113</v>
      </c>
    </row>
    <row r="89" spans="1:2" ht="12.75">
      <c r="A89" s="16">
        <v>9.3</v>
      </c>
      <c r="B89" s="16" t="s">
        <v>114</v>
      </c>
    </row>
    <row r="90" spans="1:2" ht="12.75">
      <c r="A90" s="16">
        <v>9.4</v>
      </c>
      <c r="B90" s="16" t="s">
        <v>115</v>
      </c>
    </row>
    <row r="91" spans="1:2" ht="12.75">
      <c r="A91" s="16">
        <v>9.5</v>
      </c>
      <c r="B91" s="16" t="s">
        <v>116</v>
      </c>
    </row>
    <row r="92" spans="1:2" ht="12.75">
      <c r="A92" s="16">
        <v>9.6</v>
      </c>
      <c r="B92" s="16" t="s">
        <v>117</v>
      </c>
    </row>
    <row r="93" spans="1:2" ht="12.75">
      <c r="A93" s="16">
        <v>9.7</v>
      </c>
      <c r="B93" s="16" t="s">
        <v>118</v>
      </c>
    </row>
    <row r="94" spans="1:2" ht="12.75">
      <c r="A94" s="16">
        <v>9.8</v>
      </c>
      <c r="B94" s="16" t="s">
        <v>119</v>
      </c>
    </row>
    <row r="95" spans="1:2" ht="12.75">
      <c r="A95" s="16">
        <v>9.9</v>
      </c>
      <c r="B95" s="16" t="s">
        <v>120</v>
      </c>
    </row>
    <row r="96" spans="1:2" ht="12.75">
      <c r="A96" s="16">
        <v>10</v>
      </c>
      <c r="B96" s="1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13"/>
  <sheetViews>
    <sheetView zoomScalePageLayoutView="0" workbookViewId="0" topLeftCell="A1">
      <pane xSplit="6" ySplit="7" topLeftCell="G8" activePane="bottomRight" state="frozen"/>
      <selection pane="topLeft"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ColWidth="9.140625" defaultRowHeight="15"/>
  <cols>
    <col min="1" max="1" width="4.00390625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1875" style="105" customWidth="1"/>
    <col min="6" max="6" width="14.28125" style="90" customWidth="1"/>
    <col min="7" max="7" width="15.421875" style="90" customWidth="1"/>
    <col min="8" max="8" width="16.28125" style="90" customWidth="1"/>
    <col min="9" max="9" width="11.28125" style="87" customWidth="1"/>
    <col min="10" max="10" width="9.140625" style="107" customWidth="1"/>
    <col min="11" max="233" width="9.140625" style="86" customWidth="1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1875" style="86" customWidth="1"/>
    <col min="239" max="239" width="15.8515625" style="86" customWidth="1"/>
    <col min="240" max="240" width="16.140625" style="86" customWidth="1"/>
    <col min="241" max="241" width="16.28125" style="86" customWidth="1"/>
    <col min="242" max="242" width="11.28125" style="86" customWidth="1"/>
    <col min="243" max="16384" width="9.140625" style="86" customWidth="1"/>
  </cols>
  <sheetData>
    <row r="1" spans="2:10" s="83" customFormat="1" ht="15">
      <c r="B1" s="205" t="s">
        <v>144</v>
      </c>
      <c r="C1" s="205"/>
      <c r="D1" s="205"/>
      <c r="E1" s="206" t="s">
        <v>586</v>
      </c>
      <c r="F1" s="206"/>
      <c r="G1" s="206"/>
      <c r="H1" s="206"/>
      <c r="I1" s="206"/>
      <c r="J1" s="106"/>
    </row>
    <row r="2" spans="2:10" s="83" customFormat="1" ht="15">
      <c r="B2" s="205" t="s">
        <v>145</v>
      </c>
      <c r="C2" s="205"/>
      <c r="D2" s="205"/>
      <c r="E2" s="205" t="e">
        <f>"MÔN:    "&amp;#REF!</f>
        <v>#REF!</v>
      </c>
      <c r="F2" s="205"/>
      <c r="G2" s="205"/>
      <c r="H2" s="205"/>
      <c r="I2" s="205"/>
      <c r="J2" s="106"/>
    </row>
    <row r="3" spans="2:10" s="83" customFormat="1" ht="15">
      <c r="B3" s="84"/>
      <c r="C3" s="85" t="str">
        <f>'[2]DSSV'!$D$1</f>
        <v>BẢNG ĐIỂM ĐÁNH GIÁ KẾT QUẢ HỌC TẬP * NĂM HỌC: 2014-2015</v>
      </c>
      <c r="D3" s="84"/>
      <c r="E3" s="205" t="e">
        <f>"MÃ MÔN: "&amp;#REF!</f>
        <v>#REF!</v>
      </c>
      <c r="F3" s="205"/>
      <c r="G3" s="205"/>
      <c r="H3" s="205"/>
      <c r="I3" s="205"/>
      <c r="J3" s="106"/>
    </row>
    <row r="4" spans="2:10" s="83" customFormat="1" ht="13.5" customHeight="1">
      <c r="B4" s="84"/>
      <c r="C4" s="84"/>
      <c r="D4" s="84"/>
      <c r="E4" s="84"/>
      <c r="F4" s="84"/>
      <c r="G4" s="84"/>
      <c r="H4" s="84"/>
      <c r="I4" s="91" t="s">
        <v>588</v>
      </c>
      <c r="J4" s="106"/>
    </row>
    <row r="5" spans="2:9" ht="14.25">
      <c r="B5" s="110" t="s">
        <v>465</v>
      </c>
      <c r="C5" s="87"/>
      <c r="D5" s="88"/>
      <c r="E5" s="89"/>
      <c r="I5" s="91" t="s">
        <v>587</v>
      </c>
    </row>
    <row r="6" spans="1:10" s="92" customFormat="1" ht="15" customHeight="1">
      <c r="A6" s="207" t="s">
        <v>0</v>
      </c>
      <c r="B6" s="204" t="s">
        <v>0</v>
      </c>
      <c r="C6" s="203" t="s">
        <v>2</v>
      </c>
      <c r="D6" s="208" t="s">
        <v>3</v>
      </c>
      <c r="E6" s="209" t="s">
        <v>4</v>
      </c>
      <c r="F6" s="201" t="s">
        <v>19</v>
      </c>
      <c r="G6" s="203" t="s">
        <v>20</v>
      </c>
      <c r="H6" s="203" t="s">
        <v>147</v>
      </c>
      <c r="I6" s="203" t="s">
        <v>16</v>
      </c>
      <c r="J6" s="200" t="s">
        <v>148</v>
      </c>
    </row>
    <row r="7" spans="1:10" s="92" customFormat="1" ht="15" customHeight="1">
      <c r="A7" s="207"/>
      <c r="B7" s="204"/>
      <c r="C7" s="204"/>
      <c r="D7" s="208"/>
      <c r="E7" s="209"/>
      <c r="F7" s="202"/>
      <c r="G7" s="204"/>
      <c r="H7" s="204"/>
      <c r="I7" s="203"/>
      <c r="J7" s="200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sheetProtection/>
  <mergeCells count="15">
    <mergeCell ref="A6:A7"/>
    <mergeCell ref="B6:B7"/>
    <mergeCell ref="C6:C7"/>
    <mergeCell ref="D6:D7"/>
    <mergeCell ref="E6:E7"/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</mergeCells>
  <conditionalFormatting sqref="I8:I13 C8:F13">
    <cfRule type="cellIs" priority="2" dxfId="21" operator="equal" stopIfTrue="1">
      <formula>0</formula>
    </cfRule>
  </conditionalFormatting>
  <conditionalFormatting sqref="I8:I13">
    <cfRule type="containsErrors" priority="1" dxfId="21">
      <formula>ISERROR(I8)</formula>
    </cfRule>
  </conditionalFormatting>
  <printOptions horizontalCentered="1"/>
  <pageMargins left="0" right="0" top="0.36" bottom="0" header="0.17" footer="0.5"/>
  <pageSetup horizontalDpi="600" verticalDpi="600" orientation="portrait" paperSize="9" r:id="rId2"/>
  <headerFooter alignWithMargins="0">
    <oddHeader>&amp;R&amp;P&amp; /&amp;N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31"/>
  <sheetViews>
    <sheetView zoomScale="110" zoomScaleNormal="110" zoomScalePageLayoutView="0" workbookViewId="0" topLeftCell="A1">
      <pane xSplit="7" ySplit="9" topLeftCell="H10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ColWidth="9.140625" defaultRowHeight="15"/>
  <cols>
    <col min="1" max="1" width="3.421875" style="34" hidden="1" customWidth="1"/>
    <col min="2" max="2" width="3.8515625" style="34" customWidth="1"/>
    <col min="3" max="3" width="8.57421875" style="65" customWidth="1"/>
    <col min="4" max="4" width="13.57421875" style="47" customWidth="1"/>
    <col min="5" max="5" width="5.8515625" style="64" customWidth="1"/>
    <col min="6" max="6" width="9.28125" style="66" customWidth="1"/>
    <col min="7" max="7" width="9.421875" style="46" customWidth="1"/>
    <col min="8" max="8" width="3.140625" style="46" customWidth="1"/>
    <col min="9" max="14" width="3.00390625" style="46" customWidth="1"/>
    <col min="15" max="15" width="3.00390625" style="65" customWidth="1"/>
    <col min="16" max="16" width="3.28125" style="65" customWidth="1"/>
    <col min="17" max="17" width="3.8515625" style="65" customWidth="1"/>
    <col min="18" max="18" width="11.28125" style="72" customWidth="1"/>
    <col min="19" max="19" width="7.7109375" style="43" customWidth="1"/>
    <col min="20" max="16384" width="9.140625" style="34" customWidth="1"/>
  </cols>
  <sheetData>
    <row r="1" spans="2:19" ht="18.75">
      <c r="B1" s="113" t="s">
        <v>462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2:19" ht="12.75">
      <c r="B2" s="166" t="s">
        <v>1</v>
      </c>
      <c r="C2" s="166"/>
      <c r="D2" s="166"/>
      <c r="E2" s="167" t="e">
        <f>#REF!</f>
        <v>#REF!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35"/>
    </row>
    <row r="3" spans="2:19" ht="14.25">
      <c r="B3" s="168" t="s">
        <v>131</v>
      </c>
      <c r="C3" s="168"/>
      <c r="D3" s="168"/>
      <c r="E3" s="196" t="e">
        <f>"MÔN:    "&amp;#REF!&amp;"  *   "&amp;#REF!&amp;" "&amp;#REF!</f>
        <v>#REF!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36"/>
    </row>
    <row r="4" spans="2:19" s="37" customFormat="1" ht="14.25">
      <c r="B4" s="38"/>
      <c r="C4" s="38"/>
      <c r="D4" s="39"/>
      <c r="E4" s="40"/>
      <c r="F4" s="41"/>
      <c r="G4" s="38"/>
      <c r="H4" s="38"/>
      <c r="I4" s="38" t="e">
        <f>"MÃ MÔN: "&amp;#REF!</f>
        <v>#REF!</v>
      </c>
      <c r="J4" s="38"/>
      <c r="L4" s="38"/>
      <c r="M4" s="38"/>
      <c r="N4" s="38"/>
      <c r="O4" s="38"/>
      <c r="P4" s="38"/>
      <c r="Q4" s="42" t="e">
        <f>"Học kỳ : "&amp;#REF!</f>
        <v>#REF!</v>
      </c>
      <c r="R4" s="36"/>
      <c r="S4" s="43"/>
    </row>
    <row r="5" spans="2:19" s="37" customFormat="1" ht="15">
      <c r="B5" s="44" t="str">
        <f>LPl2!$B$5</f>
        <v>Thời gian : 31/07/2016</v>
      </c>
      <c r="C5" s="42"/>
      <c r="D5" s="45"/>
      <c r="E5" s="40"/>
      <c r="F5" s="40"/>
      <c r="G5" s="38"/>
      <c r="H5" s="38"/>
      <c r="I5" s="38"/>
      <c r="J5" s="38"/>
      <c r="K5" s="38"/>
      <c r="L5" s="38"/>
      <c r="M5" s="38"/>
      <c r="N5" s="38"/>
      <c r="O5" s="38"/>
      <c r="P5" s="38"/>
      <c r="Q5" s="42" t="s">
        <v>146</v>
      </c>
      <c r="R5" s="36"/>
      <c r="S5" s="43"/>
    </row>
    <row r="6" spans="2:19" s="46" customFormat="1" ht="12" hidden="1">
      <c r="B6" s="46">
        <v>1</v>
      </c>
      <c r="C6" s="46">
        <v>2</v>
      </c>
      <c r="D6" s="47">
        <v>3</v>
      </c>
      <c r="E6" s="48">
        <v>4</v>
      </c>
      <c r="F6" s="49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50">
        <v>17</v>
      </c>
      <c r="S6" s="51">
        <v>18</v>
      </c>
    </row>
    <row r="7" spans="2:19" s="37" customFormat="1" ht="15" customHeight="1">
      <c r="B7" s="169" t="s">
        <v>0</v>
      </c>
      <c r="C7" s="172" t="s">
        <v>2</v>
      </c>
      <c r="D7" s="175" t="s">
        <v>3</v>
      </c>
      <c r="E7" s="178" t="s">
        <v>4</v>
      </c>
      <c r="F7" s="172" t="s">
        <v>19</v>
      </c>
      <c r="G7" s="172" t="s">
        <v>20</v>
      </c>
      <c r="H7" s="181" t="s">
        <v>132</v>
      </c>
      <c r="I7" s="182"/>
      <c r="J7" s="182"/>
      <c r="K7" s="182"/>
      <c r="L7" s="182"/>
      <c r="M7" s="182"/>
      <c r="N7" s="182"/>
      <c r="O7" s="182"/>
      <c r="P7" s="183"/>
      <c r="Q7" s="184" t="s">
        <v>22</v>
      </c>
      <c r="R7" s="185"/>
      <c r="S7" s="172" t="s">
        <v>5</v>
      </c>
    </row>
    <row r="8" spans="1:19" s="53" customFormat="1" ht="15" customHeight="1">
      <c r="A8" s="192" t="s">
        <v>0</v>
      </c>
      <c r="B8" s="170"/>
      <c r="C8" s="173"/>
      <c r="D8" s="176"/>
      <c r="E8" s="179"/>
      <c r="F8" s="173"/>
      <c r="G8" s="173"/>
      <c r="H8" s="52" t="e">
        <f>#REF!</f>
        <v>#REF!</v>
      </c>
      <c r="I8" s="52" t="e">
        <f>#REF!</f>
        <v>#REF!</v>
      </c>
      <c r="J8" s="52" t="e">
        <f>#REF!</f>
        <v>#REF!</v>
      </c>
      <c r="K8" s="52" t="e">
        <f>#REF!</f>
        <v>#REF!</v>
      </c>
      <c r="L8" s="52" t="e">
        <f>#REF!</f>
        <v>#REF!</v>
      </c>
      <c r="M8" s="52" t="e">
        <f>#REF!</f>
        <v>#REF!</v>
      </c>
      <c r="N8" s="52" t="e">
        <f>#REF!</f>
        <v>#REF!</v>
      </c>
      <c r="O8" s="52" t="e">
        <f>#REF!</f>
        <v>#REF!</v>
      </c>
      <c r="P8" s="52" t="e">
        <f>#REF!</f>
        <v>#REF!</v>
      </c>
      <c r="Q8" s="186"/>
      <c r="R8" s="187"/>
      <c r="S8" s="173"/>
    </row>
    <row r="9" spans="1:19" s="53" customFormat="1" ht="25.5" customHeight="1">
      <c r="A9" s="192"/>
      <c r="B9" s="171"/>
      <c r="C9" s="174"/>
      <c r="D9" s="177"/>
      <c r="E9" s="180"/>
      <c r="F9" s="174"/>
      <c r="G9" s="174"/>
      <c r="H9" s="54" t="e">
        <f>#REF!</f>
        <v>#REF!</v>
      </c>
      <c r="I9" s="54" t="e">
        <f>#REF!</f>
        <v>#REF!</v>
      </c>
      <c r="J9" s="54" t="e">
        <f>#REF!</f>
        <v>#REF!</v>
      </c>
      <c r="K9" s="54" t="e">
        <f>#REF!</f>
        <v>#REF!</v>
      </c>
      <c r="L9" s="54" t="e">
        <f>#REF!</f>
        <v>#REF!</v>
      </c>
      <c r="M9" s="54" t="e">
        <f>#REF!</f>
        <v>#REF!</v>
      </c>
      <c r="N9" s="54" t="e">
        <f>#REF!</f>
        <v>#REF!</v>
      </c>
      <c r="O9" s="54" t="e">
        <f>#REF!</f>
        <v>#REF!</v>
      </c>
      <c r="P9" s="54" t="e">
        <f>#REF!</f>
        <v>#REF!</v>
      </c>
      <c r="Q9" s="55" t="s">
        <v>17</v>
      </c>
      <c r="R9" s="56" t="s">
        <v>18</v>
      </c>
      <c r="S9" s="174"/>
    </row>
    <row r="10" spans="1:21" s="59" customFormat="1" ht="20.25" customHeight="1">
      <c r="A10" s="57">
        <v>1</v>
      </c>
      <c r="B10" s="79">
        <f>--SUBTOTAL(2,C$7:C10)</f>
        <v>1</v>
      </c>
      <c r="C10" s="58">
        <f>LPl2!C8</f>
        <v>2020525605</v>
      </c>
      <c r="D10" s="77" t="e">
        <f>VLOOKUP(C10,#REF!,2,0)</f>
        <v>#REF!</v>
      </c>
      <c r="E10" s="78" t="e">
        <f>VLOOKUP(C10,#REF!,3,0)</f>
        <v>#REF!</v>
      </c>
      <c r="F10" s="82" t="e">
        <f>VLOOKUP(C10,#REF!,4,0)</f>
        <v>#REF!</v>
      </c>
      <c r="G10" s="82" t="e">
        <f>VLOOKUP(C10,#REF!,5,0)</f>
        <v>#REF!</v>
      </c>
      <c r="H10" s="79" t="e">
        <f>VLOOKUP(C10,#REF!,6,0)</f>
        <v>#REF!</v>
      </c>
      <c r="I10" s="79" t="e">
        <f>VLOOKUP(C10,#REF!,7,0)</f>
        <v>#REF!</v>
      </c>
      <c r="J10" s="79" t="e">
        <f>VLOOKUP(C10,#REF!,8,0)</f>
        <v>#REF!</v>
      </c>
      <c r="K10" s="79" t="e">
        <f>VLOOKUP(C10,#REF!,9,0)</f>
        <v>#REF!</v>
      </c>
      <c r="L10" s="79" t="e">
        <f>VLOOKUP(C10,#REF!,10,0)</f>
        <v>#REF!</v>
      </c>
      <c r="M10" s="79" t="e">
        <f>VLOOKUP(C10,#REF!,11,0)</f>
        <v>#REF!</v>
      </c>
      <c r="N10" s="79" t="e">
        <f>VLOOKUP(C10,#REF!,12,0)</f>
        <v>#REF!</v>
      </c>
      <c r="O10" s="79" t="e">
        <f>VLOOKUP(C10,#REF!,13,0)</f>
        <v>#REF!</v>
      </c>
      <c r="P10" s="79">
        <f>VLOOKUP(C10,LPl2!$C$8:$J$13,8,0)</f>
        <v>9</v>
      </c>
      <c r="Q10" s="80" t="e">
        <f>IF(OR(ISNUMBER(P10)=FALSE,P10&lt;4),0,ROUND(SUMPRODUCT($H$9:$P$9,H10:P10),1))</f>
        <v>#REF!</v>
      </c>
      <c r="R10" s="76" t="e">
        <f>VLOOKUP(Q10,IDCODE!$A$1:$B$96,2,0)</f>
        <v>#REF!</v>
      </c>
      <c r="S10" s="81">
        <f>VLOOKUP(C10,LPl2!$C$8:$I$13,7,0)</f>
        <v>0</v>
      </c>
      <c r="T10" s="59" t="e">
        <f>MID(G10,4,10)</f>
        <v>#REF!</v>
      </c>
      <c r="U10" s="59" t="e">
        <f>LEFT(T10,3)</f>
        <v>#REF!</v>
      </c>
    </row>
    <row r="11" spans="1:21" s="59" customFormat="1" ht="20.25" customHeight="1">
      <c r="A11" s="57">
        <v>2</v>
      </c>
      <c r="B11" s="79">
        <f>--SUBTOTAL(2,C$7:C11)</f>
        <v>1</v>
      </c>
      <c r="C11" s="58"/>
      <c r="D11" s="77" t="e">
        <f>VLOOKUP(C11,#REF!,2,0)</f>
        <v>#REF!</v>
      </c>
      <c r="E11" s="78" t="e">
        <f>VLOOKUP(C11,#REF!,3,0)</f>
        <v>#REF!</v>
      </c>
      <c r="F11" s="82" t="e">
        <f>VLOOKUP(C11,#REF!,4,0)</f>
        <v>#REF!</v>
      </c>
      <c r="G11" s="82" t="e">
        <f>VLOOKUP(C11,#REF!,5,0)</f>
        <v>#REF!</v>
      </c>
      <c r="H11" s="79" t="e">
        <f>VLOOKUP(C11,#REF!,6,0)</f>
        <v>#REF!</v>
      </c>
      <c r="I11" s="79" t="e">
        <f>VLOOKUP(C11,#REF!,7,0)</f>
        <v>#REF!</v>
      </c>
      <c r="J11" s="79" t="e">
        <f>VLOOKUP(C11,#REF!,8,0)</f>
        <v>#REF!</v>
      </c>
      <c r="K11" s="79" t="e">
        <f>VLOOKUP(C11,#REF!,9,0)</f>
        <v>#REF!</v>
      </c>
      <c r="L11" s="79" t="e">
        <f>VLOOKUP(C11,#REF!,10,0)</f>
        <v>#REF!</v>
      </c>
      <c r="M11" s="79" t="e">
        <f>VLOOKUP(C11,#REF!,11,0)</f>
        <v>#REF!</v>
      </c>
      <c r="N11" s="79" t="e">
        <f>VLOOKUP(C11,#REF!,12,0)</f>
        <v>#REF!</v>
      </c>
      <c r="O11" s="79" t="e">
        <f>VLOOKUP(C11,#REF!,13,0)</f>
        <v>#REF!</v>
      </c>
      <c r="P11" s="79" t="e">
        <f>VLOOKUP(C11,LPl2!$C$8:$J$13,8,0)</f>
        <v>#N/A</v>
      </c>
      <c r="Q11" s="80" t="e">
        <f>IF(OR(ISNUMBER(P11)=FALSE,P11&lt;4),0,ROUND(SUMPRODUCT($H$9:$P$9,H11:P11),1))</f>
        <v>#N/A</v>
      </c>
      <c r="R11" s="76" t="e">
        <f>VLOOKUP(Q11,IDCODE!$A$1:$B$96,2,0)</f>
        <v>#N/A</v>
      </c>
      <c r="S11" s="81" t="e">
        <f>VLOOKUP(C11,LPl2!$C$8:$I$13,7,0)</f>
        <v>#N/A</v>
      </c>
      <c r="T11" s="59" t="e">
        <f>MID(G11,4,10)</f>
        <v>#REF!</v>
      </c>
      <c r="U11" s="59" t="e">
        <f>LEFT(T11,3)</f>
        <v>#REF!</v>
      </c>
    </row>
    <row r="12" spans="1:21" s="59" customFormat="1" ht="20.25" customHeight="1">
      <c r="A12" s="57">
        <v>3</v>
      </c>
      <c r="B12" s="79">
        <f>--SUBTOTAL(2,C$7:C12)</f>
        <v>1</v>
      </c>
      <c r="C12" s="58"/>
      <c r="D12" s="77" t="e">
        <f>VLOOKUP(C12,#REF!,2,0)</f>
        <v>#REF!</v>
      </c>
      <c r="E12" s="78" t="e">
        <f>VLOOKUP(C12,#REF!,3,0)</f>
        <v>#REF!</v>
      </c>
      <c r="F12" s="82" t="e">
        <f>VLOOKUP(C12,#REF!,4,0)</f>
        <v>#REF!</v>
      </c>
      <c r="G12" s="82" t="e">
        <f>VLOOKUP(C12,#REF!,5,0)</f>
        <v>#REF!</v>
      </c>
      <c r="H12" s="79" t="e">
        <f>VLOOKUP(C12,#REF!,6,0)</f>
        <v>#REF!</v>
      </c>
      <c r="I12" s="79" t="e">
        <f>VLOOKUP(C12,#REF!,7,0)</f>
        <v>#REF!</v>
      </c>
      <c r="J12" s="79" t="e">
        <f>VLOOKUP(C12,#REF!,8,0)</f>
        <v>#REF!</v>
      </c>
      <c r="K12" s="79" t="e">
        <f>VLOOKUP(C12,#REF!,9,0)</f>
        <v>#REF!</v>
      </c>
      <c r="L12" s="79" t="e">
        <f>VLOOKUP(C12,#REF!,10,0)</f>
        <v>#REF!</v>
      </c>
      <c r="M12" s="79" t="e">
        <f>VLOOKUP(C12,#REF!,11,0)</f>
        <v>#REF!</v>
      </c>
      <c r="N12" s="79" t="e">
        <f>VLOOKUP(C12,#REF!,12,0)</f>
        <v>#REF!</v>
      </c>
      <c r="O12" s="79" t="e">
        <f>VLOOKUP(C12,#REF!,13,0)</f>
        <v>#REF!</v>
      </c>
      <c r="P12" s="79" t="e">
        <f>VLOOKUP(C12,LPl2!$C$8:$J$13,8,0)</f>
        <v>#N/A</v>
      </c>
      <c r="Q12" s="80" t="e">
        <f>IF(OR(ISNUMBER(P12)=FALSE,P12&lt;4),0,ROUND(SUMPRODUCT($H$9:$P$9,H12:P12),1))</f>
        <v>#N/A</v>
      </c>
      <c r="R12" s="76" t="e">
        <f>VLOOKUP(Q12,IDCODE!$A$1:$B$96,2,0)</f>
        <v>#N/A</v>
      </c>
      <c r="S12" s="81" t="e">
        <f>VLOOKUP(C12,LPl2!$C$8:$I$13,7,0)</f>
        <v>#N/A</v>
      </c>
      <c r="T12" s="59" t="e">
        <f>MID(G12,4,10)</f>
        <v>#REF!</v>
      </c>
      <c r="U12" s="59" t="e">
        <f>LEFT(T12,3)</f>
        <v>#REF!</v>
      </c>
    </row>
    <row r="13" spans="1:21" s="59" customFormat="1" ht="20.25" customHeight="1">
      <c r="A13" s="57">
        <v>4</v>
      </c>
      <c r="B13" s="79">
        <f>--SUBTOTAL(2,C$7:C13)</f>
        <v>1</v>
      </c>
      <c r="C13" s="58"/>
      <c r="D13" s="77" t="e">
        <f>VLOOKUP(C13,#REF!,2,0)</f>
        <v>#REF!</v>
      </c>
      <c r="E13" s="78" t="e">
        <f>VLOOKUP(C13,#REF!,3,0)</f>
        <v>#REF!</v>
      </c>
      <c r="F13" s="82" t="e">
        <f>VLOOKUP(C13,#REF!,4,0)</f>
        <v>#REF!</v>
      </c>
      <c r="G13" s="82" t="e">
        <f>VLOOKUP(C13,#REF!,5,0)</f>
        <v>#REF!</v>
      </c>
      <c r="H13" s="79" t="e">
        <f>VLOOKUP(C13,#REF!,6,0)</f>
        <v>#REF!</v>
      </c>
      <c r="I13" s="79" t="e">
        <f>VLOOKUP(C13,#REF!,7,0)</f>
        <v>#REF!</v>
      </c>
      <c r="J13" s="79" t="e">
        <f>VLOOKUP(C13,#REF!,8,0)</f>
        <v>#REF!</v>
      </c>
      <c r="K13" s="79" t="e">
        <f>VLOOKUP(C13,#REF!,9,0)</f>
        <v>#REF!</v>
      </c>
      <c r="L13" s="79" t="e">
        <f>VLOOKUP(C13,#REF!,10,0)</f>
        <v>#REF!</v>
      </c>
      <c r="M13" s="79" t="e">
        <f>VLOOKUP(C13,#REF!,11,0)</f>
        <v>#REF!</v>
      </c>
      <c r="N13" s="79" t="e">
        <f>VLOOKUP(C13,#REF!,12,0)</f>
        <v>#REF!</v>
      </c>
      <c r="O13" s="79" t="e">
        <f>VLOOKUP(C13,#REF!,13,0)</f>
        <v>#REF!</v>
      </c>
      <c r="P13" s="79" t="e">
        <f>VLOOKUP(C13,LPl2!$C$8:$J$13,8,0)</f>
        <v>#N/A</v>
      </c>
      <c r="Q13" s="80" t="e">
        <f>IF(OR(ISNUMBER(P13)=FALSE,P13&lt;4),0,ROUND(SUMPRODUCT($H$9:$P$9,H13:P13),1))</f>
        <v>#N/A</v>
      </c>
      <c r="R13" s="76" t="e">
        <f>VLOOKUP(Q13,IDCODE!$A$1:$B$96,2,0)</f>
        <v>#N/A</v>
      </c>
      <c r="S13" s="81" t="e">
        <f>VLOOKUP(C13,LPl2!$C$8:$I$13,7,0)</f>
        <v>#N/A</v>
      </c>
      <c r="T13" s="59" t="e">
        <f>MID(G13,4,10)</f>
        <v>#REF!</v>
      </c>
      <c r="U13" s="59" t="e">
        <f>LEFT(T13,3)</f>
        <v>#REF!</v>
      </c>
    </row>
    <row r="14" spans="1:21" s="59" customFormat="1" ht="20.25" customHeight="1">
      <c r="A14" s="57">
        <v>5</v>
      </c>
      <c r="B14" s="79">
        <f>--SUBTOTAL(2,C$7:C14)</f>
        <v>1</v>
      </c>
      <c r="C14" s="58"/>
      <c r="D14" s="77" t="e">
        <f>VLOOKUP(C14,#REF!,2,0)</f>
        <v>#REF!</v>
      </c>
      <c r="E14" s="78" t="e">
        <f>VLOOKUP(C14,#REF!,3,0)</f>
        <v>#REF!</v>
      </c>
      <c r="F14" s="82" t="e">
        <f>VLOOKUP(C14,#REF!,4,0)</f>
        <v>#REF!</v>
      </c>
      <c r="G14" s="82" t="e">
        <f>VLOOKUP(C14,#REF!,5,0)</f>
        <v>#REF!</v>
      </c>
      <c r="H14" s="79" t="e">
        <f>VLOOKUP(C14,#REF!,6,0)</f>
        <v>#REF!</v>
      </c>
      <c r="I14" s="79" t="e">
        <f>VLOOKUP(C14,#REF!,7,0)</f>
        <v>#REF!</v>
      </c>
      <c r="J14" s="79" t="e">
        <f>VLOOKUP(C14,#REF!,8,0)</f>
        <v>#REF!</v>
      </c>
      <c r="K14" s="79" t="e">
        <f>VLOOKUP(C14,#REF!,9,0)</f>
        <v>#REF!</v>
      </c>
      <c r="L14" s="79" t="e">
        <f>VLOOKUP(C14,#REF!,10,0)</f>
        <v>#REF!</v>
      </c>
      <c r="M14" s="79" t="e">
        <f>VLOOKUP(C14,#REF!,11,0)</f>
        <v>#REF!</v>
      </c>
      <c r="N14" s="79" t="e">
        <f>VLOOKUP(C14,#REF!,12,0)</f>
        <v>#REF!</v>
      </c>
      <c r="O14" s="79" t="e">
        <f>VLOOKUP(C14,#REF!,13,0)</f>
        <v>#REF!</v>
      </c>
      <c r="P14" s="79" t="e">
        <f>VLOOKUP(C14,LPl2!$C$8:$J$13,8,0)</f>
        <v>#N/A</v>
      </c>
      <c r="Q14" s="80" t="e">
        <f>IF(OR(ISNUMBER(P14)=FALSE,P14&lt;4),0,ROUND(SUMPRODUCT($H$9:$P$9,H14:P14),1))</f>
        <v>#N/A</v>
      </c>
      <c r="R14" s="76" t="e">
        <f>VLOOKUP(Q14,IDCODE!$A$1:$B$96,2,0)</f>
        <v>#N/A</v>
      </c>
      <c r="S14" s="81" t="e">
        <f>VLOOKUP(C14,LPl2!$C$8:$I$13,7,0)</f>
        <v>#N/A</v>
      </c>
      <c r="T14" s="59" t="e">
        <f>MID(G14,4,10)</f>
        <v>#REF!</v>
      </c>
      <c r="U14" s="59" t="e">
        <f>LEFT(T14,3)</f>
        <v>#REF!</v>
      </c>
    </row>
    <row r="15" spans="2:19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19" s="59" customFormat="1" ht="15.75" customHeight="1">
      <c r="A16" s="57"/>
      <c r="B16" s="60"/>
      <c r="C16"/>
      <c r="D16" s="199" t="s">
        <v>133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60"/>
      <c r="R16" s="53"/>
      <c r="S16" s="61"/>
    </row>
    <row r="17" spans="1:19" s="59" customFormat="1" ht="15" customHeight="1">
      <c r="A17" s="57"/>
      <c r="B17" s="57"/>
      <c r="C17"/>
      <c r="D17" s="112" t="s">
        <v>0</v>
      </c>
      <c r="E17" s="193" t="s">
        <v>134</v>
      </c>
      <c r="F17" s="193"/>
      <c r="G17" s="193"/>
      <c r="H17" s="164" t="s">
        <v>135</v>
      </c>
      <c r="I17" s="164"/>
      <c r="J17" s="164"/>
      <c r="K17" s="164" t="s">
        <v>136</v>
      </c>
      <c r="L17" s="164"/>
      <c r="M17" s="164"/>
      <c r="N17" s="193" t="s">
        <v>16</v>
      </c>
      <c r="O17" s="193"/>
      <c r="P17" s="193"/>
      <c r="Q17" s="57"/>
      <c r="R17" s="62"/>
      <c r="S17" s="63"/>
    </row>
    <row r="18" spans="1:19" s="59" customFormat="1" ht="12.75" customHeight="1">
      <c r="A18" s="57"/>
      <c r="B18" s="57"/>
      <c r="C18"/>
      <c r="D18" s="111">
        <v>1</v>
      </c>
      <c r="E18" s="188" t="s">
        <v>464</v>
      </c>
      <c r="F18" s="189"/>
      <c r="G18" s="190"/>
      <c r="H18" s="194" t="e">
        <f ca="1">SUMPRODUCT((SUBTOTAL(3,OFFSET($Q$10:$Q$14,ROW($Q$10:$Q$14)-ROW($Q$10),0,1))),--($Q$10:$Q$14&gt;=4))</f>
        <v>#REF!</v>
      </c>
      <c r="I18" s="194"/>
      <c r="J18" s="194"/>
      <c r="K18" s="165" t="e">
        <f>H18/$H$20</f>
        <v>#REF!</v>
      </c>
      <c r="L18" s="165"/>
      <c r="M18" s="165"/>
      <c r="N18" s="194"/>
      <c r="O18" s="194"/>
      <c r="P18" s="194"/>
      <c r="Q18" s="57"/>
      <c r="R18" s="62"/>
      <c r="S18" s="63"/>
    </row>
    <row r="19" spans="1:19" s="59" customFormat="1" ht="12.75" customHeight="1">
      <c r="A19" s="57"/>
      <c r="B19" s="57"/>
      <c r="C19"/>
      <c r="D19" s="111">
        <v>2</v>
      </c>
      <c r="E19" s="188" t="s">
        <v>463</v>
      </c>
      <c r="F19" s="189"/>
      <c r="G19" s="190"/>
      <c r="H19" s="194" t="e">
        <f ca="1">SUMPRODUCT((SUBTOTAL(3,OFFSET($Q$10:$Q$14,ROW($Q$10:$Q$14)-ROW($Q$10),0,1))),--($Q$10:$Q$14&lt;4))</f>
        <v>#REF!</v>
      </c>
      <c r="I19" s="194"/>
      <c r="J19" s="194"/>
      <c r="K19" s="165" t="e">
        <f>H19/$H$20</f>
        <v>#REF!</v>
      </c>
      <c r="L19" s="165"/>
      <c r="M19" s="165"/>
      <c r="N19" s="194"/>
      <c r="O19" s="194"/>
      <c r="P19" s="194"/>
      <c r="Q19" s="57"/>
      <c r="R19" s="62"/>
      <c r="S19" s="63"/>
    </row>
    <row r="20" spans="1:19" s="59" customFormat="1" ht="12.75" customHeight="1">
      <c r="A20" s="57"/>
      <c r="B20" s="57"/>
      <c r="C20"/>
      <c r="D20" s="191" t="s">
        <v>137</v>
      </c>
      <c r="E20" s="191"/>
      <c r="F20" s="191"/>
      <c r="G20" s="191"/>
      <c r="H20" s="191" t="e">
        <f>SUM(H18:H19)</f>
        <v>#REF!</v>
      </c>
      <c r="I20" s="191"/>
      <c r="J20" s="191"/>
      <c r="K20" s="198" t="e">
        <f>SUM(K18:L19)</f>
        <v>#REF!</v>
      </c>
      <c r="L20" s="198"/>
      <c r="M20" s="198"/>
      <c r="N20" s="194"/>
      <c r="O20" s="194"/>
      <c r="P20" s="194"/>
      <c r="Q20" s="57"/>
      <c r="R20" s="62"/>
      <c r="S20" s="63"/>
    </row>
    <row r="21" spans="1:19" s="59" customFormat="1" ht="12">
      <c r="A21" s="57"/>
      <c r="B21" s="57"/>
      <c r="C21" s="57"/>
      <c r="D21" s="47"/>
      <c r="E21" s="64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62"/>
      <c r="S21" s="63"/>
    </row>
    <row r="22" spans="1:19" s="59" customFormat="1" ht="12">
      <c r="A22" s="57"/>
      <c r="B22" s="57"/>
      <c r="C22" s="65"/>
      <c r="D22" s="47"/>
      <c r="E22" s="64"/>
      <c r="F22" s="66"/>
      <c r="G22" s="46"/>
      <c r="H22" s="46"/>
      <c r="I22" s="46"/>
      <c r="J22" s="46"/>
      <c r="K22" s="46"/>
      <c r="L22" s="46"/>
      <c r="M22" s="46"/>
      <c r="N22" s="197" t="str">
        <f ca="1">"Đà nẵng, ngày "&amp;TEXT(DAY(TODAY()),"00")&amp;" tháng "&amp;TEXT(MONTH(TODAY()),"00")&amp;" năm "&amp;YEAR(TODAY())</f>
        <v>Đà nẵng, ngày 10 tháng 12 năm 2018</v>
      </c>
      <c r="O22" s="197"/>
      <c r="P22" s="197"/>
      <c r="Q22" s="197"/>
      <c r="R22" s="197"/>
      <c r="S22" s="197"/>
    </row>
    <row r="23" spans="1:19" s="59" customFormat="1" ht="12.75" customHeight="1">
      <c r="A23" s="57"/>
      <c r="B23" s="168" t="s">
        <v>138</v>
      </c>
      <c r="C23" s="168"/>
      <c r="D23" s="168"/>
      <c r="E23" s="62"/>
      <c r="F23" s="67" t="s">
        <v>139</v>
      </c>
      <c r="G23" s="62"/>
      <c r="H23" s="46"/>
      <c r="I23" s="68" t="s">
        <v>140</v>
      </c>
      <c r="K23" s="57"/>
      <c r="L23" s="65"/>
      <c r="M23" s="46"/>
      <c r="N23" s="168" t="s">
        <v>461</v>
      </c>
      <c r="O23" s="168"/>
      <c r="P23" s="168"/>
      <c r="Q23" s="168"/>
      <c r="R23" s="168"/>
      <c r="S23" s="168"/>
    </row>
    <row r="24" spans="1:19" s="59" customFormat="1" ht="12" customHeight="1">
      <c r="A24" s="57"/>
      <c r="B24" s="57"/>
      <c r="C24" s="65"/>
      <c r="D24" s="47"/>
      <c r="E24" s="64"/>
      <c r="F24" s="66"/>
      <c r="G24" s="46"/>
      <c r="H24" s="46"/>
      <c r="I24" s="69"/>
      <c r="K24" s="70"/>
      <c r="L24" s="46"/>
      <c r="M24" s="46"/>
      <c r="N24" s="46"/>
      <c r="O24" s="65"/>
      <c r="Q24" s="71"/>
      <c r="R24" s="71"/>
      <c r="S24" s="43"/>
    </row>
    <row r="25" spans="1:19" s="59" customFormat="1" ht="12" customHeight="1">
      <c r="A25" s="57"/>
      <c r="B25" s="57"/>
      <c r="C25" s="65"/>
      <c r="D25" s="47"/>
      <c r="E25" s="64"/>
      <c r="F25" s="66"/>
      <c r="G25" s="46"/>
      <c r="H25" s="46"/>
      <c r="I25" s="69"/>
      <c r="K25" s="70"/>
      <c r="L25" s="46"/>
      <c r="M25" s="46"/>
      <c r="N25" s="46"/>
      <c r="O25" s="65"/>
      <c r="Q25" s="71"/>
      <c r="R25" s="71"/>
      <c r="S25" s="43"/>
    </row>
    <row r="26" spans="1:19" s="59" customFormat="1" ht="12" customHeight="1">
      <c r="A26" s="57"/>
      <c r="B26" s="57"/>
      <c r="C26" s="65"/>
      <c r="D26" s="47"/>
      <c r="E26" s="64"/>
      <c r="F26" s="66"/>
      <c r="G26" s="46"/>
      <c r="H26" s="46"/>
      <c r="I26" s="69"/>
      <c r="K26" s="70"/>
      <c r="L26" s="46"/>
      <c r="M26" s="46"/>
      <c r="N26" s="46"/>
      <c r="O26" s="65"/>
      <c r="Q26" s="71"/>
      <c r="R26" s="71"/>
      <c r="S26" s="43"/>
    </row>
    <row r="27" spans="1:19" s="59" customFormat="1" ht="12">
      <c r="A27" s="57"/>
      <c r="B27" s="57"/>
      <c r="C27" s="65"/>
      <c r="D27" s="47"/>
      <c r="E27" s="64"/>
      <c r="F27" s="66"/>
      <c r="G27" s="57"/>
      <c r="H27" s="46"/>
      <c r="I27" s="46"/>
      <c r="J27" s="46"/>
      <c r="K27" s="46"/>
      <c r="L27" s="65"/>
      <c r="M27" s="46"/>
      <c r="N27" s="46"/>
      <c r="O27" s="65"/>
      <c r="P27" s="65"/>
      <c r="Q27" s="65"/>
      <c r="R27" s="72"/>
      <c r="S27" s="43"/>
    </row>
    <row r="28" spans="1:19" s="59" customFormat="1" ht="12">
      <c r="A28" s="57"/>
      <c r="B28" s="57"/>
      <c r="C28" s="65"/>
      <c r="D28" s="47"/>
      <c r="E28" s="64"/>
      <c r="F28" s="66"/>
      <c r="G28" s="57"/>
      <c r="H28" s="46"/>
      <c r="I28" s="46"/>
      <c r="J28" s="46"/>
      <c r="K28" s="46"/>
      <c r="L28" s="65"/>
      <c r="M28" s="46"/>
      <c r="N28" s="46"/>
      <c r="O28" s="65"/>
      <c r="P28" s="65"/>
      <c r="Q28" s="65"/>
      <c r="R28" s="72"/>
      <c r="S28" s="43"/>
    </row>
    <row r="29" spans="1:19" s="59" customFormat="1" ht="12.75" customHeight="1">
      <c r="A29" s="57"/>
      <c r="B29" s="195" t="s">
        <v>151</v>
      </c>
      <c r="C29" s="195"/>
      <c r="D29" s="195"/>
      <c r="E29" s="40"/>
      <c r="F29" s="73"/>
      <c r="G29" s="74"/>
      <c r="H29" s="74"/>
      <c r="I29" s="74"/>
      <c r="J29" s="74"/>
      <c r="K29" s="74"/>
      <c r="L29" s="74"/>
      <c r="M29" s="74"/>
      <c r="N29" s="196" t="s">
        <v>141</v>
      </c>
      <c r="O29" s="196"/>
      <c r="P29" s="196"/>
      <c r="Q29" s="196"/>
      <c r="R29" s="196"/>
      <c r="S29" s="196"/>
    </row>
    <row r="30" spans="1:19" s="59" customFormat="1" ht="12.75" customHeight="1">
      <c r="A30" s="57"/>
      <c r="B30" s="195"/>
      <c r="C30" s="195"/>
      <c r="D30" s="195"/>
      <c r="E30" s="40"/>
      <c r="F30" s="73"/>
      <c r="G30" s="74"/>
      <c r="H30" s="74"/>
      <c r="I30" s="74"/>
      <c r="J30" s="74"/>
      <c r="K30" s="74"/>
      <c r="L30" s="74"/>
      <c r="M30" s="74"/>
      <c r="N30" s="196"/>
      <c r="O30" s="196"/>
      <c r="P30" s="196"/>
      <c r="Q30" s="196"/>
      <c r="R30" s="196"/>
      <c r="S30" s="196"/>
    </row>
    <row r="31" spans="2:19" s="75" customFormat="1" ht="12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</row>
  </sheetData>
  <sheetProtection/>
  <mergeCells count="39">
    <mergeCell ref="H7:P7"/>
    <mergeCell ref="Q7:R8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priority="3" dxfId="22" operator="equal" stopIfTrue="1">
      <formula>0</formula>
    </cfRule>
  </conditionalFormatting>
  <conditionalFormatting sqref="S10:S14">
    <cfRule type="cellIs" priority="2" dxfId="21" operator="equal" stopIfTrue="1">
      <formula>0</formula>
    </cfRule>
  </conditionalFormatting>
  <conditionalFormatting sqref="Q10:Q14">
    <cfRule type="cellIs" priority="1" dxfId="23" operator="lessThan" stopIfTrue="1">
      <formula>4</formula>
    </cfRule>
  </conditionalFormatting>
  <printOptions horizontalCentered="1"/>
  <pageMargins left="0.17" right="0.16" top="0.19" bottom="0.2" header="0.17" footer="0.16"/>
  <pageSetup horizontalDpi="600" verticalDpi="600" orientation="portrait" paperSize="9" r:id="rId2"/>
  <headerFooter alignWithMargins="0">
    <oddHeader>&amp;R&amp;P/&amp;N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5"/>
  <sheetViews>
    <sheetView zoomScalePageLayoutView="0" workbookViewId="0" topLeftCell="A127">
      <selection activeCell="A2" sqref="A2:IV145"/>
    </sheetView>
  </sheetViews>
  <sheetFormatPr defaultColWidth="9.140625" defaultRowHeight="15"/>
  <cols>
    <col min="1" max="1" width="9.140625" style="13" customWidth="1"/>
  </cols>
  <sheetData>
    <row r="1" spans="1:4" ht="15">
      <c r="A1" s="13" t="s">
        <v>538</v>
      </c>
      <c r="B1" t="s">
        <v>539</v>
      </c>
      <c r="D1" t="s">
        <v>540</v>
      </c>
    </row>
    <row r="2" spans="1:4" ht="15">
      <c r="A2" s="13">
        <v>2</v>
      </c>
      <c r="B2" t="s">
        <v>563</v>
      </c>
      <c r="C2" t="str">
        <f>A2&amp;B2</f>
        <v>2401/1</v>
      </c>
      <c r="D2" t="s">
        <v>541</v>
      </c>
    </row>
    <row r="3" spans="1:4" ht="15">
      <c r="A3" s="13">
        <v>2</v>
      </c>
      <c r="B3" t="s">
        <v>564</v>
      </c>
      <c r="C3" t="str">
        <f aca="true" t="shared" si="0" ref="C3:C53">A3&amp;B3</f>
        <v>2401/2</v>
      </c>
      <c r="D3" t="s">
        <v>541</v>
      </c>
    </row>
    <row r="4" spans="1:4" ht="15">
      <c r="A4" s="13">
        <v>2</v>
      </c>
      <c r="B4">
        <v>702</v>
      </c>
      <c r="C4" t="str">
        <f t="shared" si="0"/>
        <v>2702</v>
      </c>
      <c r="D4" t="s">
        <v>541</v>
      </c>
    </row>
    <row r="5" spans="1:4" ht="15">
      <c r="A5" s="13">
        <v>2</v>
      </c>
      <c r="B5">
        <v>703</v>
      </c>
      <c r="C5" t="str">
        <f t="shared" si="0"/>
        <v>2703</v>
      </c>
      <c r="D5" t="s">
        <v>541</v>
      </c>
    </row>
    <row r="6" spans="1:4" ht="15">
      <c r="A6" s="13">
        <v>2</v>
      </c>
      <c r="B6" t="s">
        <v>567</v>
      </c>
      <c r="C6" t="str">
        <f t="shared" si="0"/>
        <v>2801A</v>
      </c>
      <c r="D6" t="s">
        <v>541</v>
      </c>
    </row>
    <row r="7" spans="1:4" ht="15">
      <c r="A7" s="13">
        <v>2</v>
      </c>
      <c r="B7" t="s">
        <v>568</v>
      </c>
      <c r="C7" t="str">
        <f t="shared" si="0"/>
        <v>2801B</v>
      </c>
      <c r="D7" t="s">
        <v>541</v>
      </c>
    </row>
    <row r="8" spans="1:4" ht="15">
      <c r="A8" s="13">
        <v>2</v>
      </c>
      <c r="B8">
        <v>802</v>
      </c>
      <c r="C8" t="str">
        <f t="shared" si="0"/>
        <v>2802</v>
      </c>
      <c r="D8" t="s">
        <v>541</v>
      </c>
    </row>
    <row r="9" spans="1:4" ht="15">
      <c r="A9" s="13">
        <v>2</v>
      </c>
      <c r="B9">
        <v>803</v>
      </c>
      <c r="C9" t="str">
        <f t="shared" si="0"/>
        <v>2803</v>
      </c>
      <c r="D9" t="s">
        <v>541</v>
      </c>
    </row>
    <row r="10" spans="1:4" ht="15">
      <c r="A10" s="13">
        <v>2</v>
      </c>
      <c r="B10" t="s">
        <v>569</v>
      </c>
      <c r="C10" t="str">
        <f t="shared" si="0"/>
        <v>2901A</v>
      </c>
      <c r="D10" t="s">
        <v>541</v>
      </c>
    </row>
    <row r="11" spans="1:4" ht="15">
      <c r="A11" s="13">
        <v>2</v>
      </c>
      <c r="B11" t="s">
        <v>570</v>
      </c>
      <c r="C11" t="str">
        <f t="shared" si="0"/>
        <v>2901B</v>
      </c>
      <c r="D11" t="s">
        <v>541</v>
      </c>
    </row>
    <row r="12" spans="1:4" ht="15">
      <c r="A12" s="13">
        <v>2</v>
      </c>
      <c r="B12">
        <v>902</v>
      </c>
      <c r="C12" t="str">
        <f t="shared" si="0"/>
        <v>2902</v>
      </c>
      <c r="D12" t="s">
        <v>541</v>
      </c>
    </row>
    <row r="13" spans="1:4" ht="15">
      <c r="A13" s="13">
        <v>2</v>
      </c>
      <c r="B13">
        <v>903</v>
      </c>
      <c r="C13" t="str">
        <f t="shared" si="0"/>
        <v>2903</v>
      </c>
      <c r="D13" t="s">
        <v>541</v>
      </c>
    </row>
    <row r="14" spans="1:4" ht="15">
      <c r="A14" s="13">
        <v>2</v>
      </c>
      <c r="B14" t="s">
        <v>1222</v>
      </c>
      <c r="C14" t="str">
        <f t="shared" si="0"/>
        <v>21001A</v>
      </c>
      <c r="D14" t="s">
        <v>541</v>
      </c>
    </row>
    <row r="15" spans="1:4" ht="15">
      <c r="A15" s="13">
        <v>2</v>
      </c>
      <c r="B15" t="s">
        <v>1223</v>
      </c>
      <c r="C15" t="str">
        <f t="shared" si="0"/>
        <v>21001B</v>
      </c>
      <c r="D15" t="s">
        <v>541</v>
      </c>
    </row>
    <row r="16" spans="1:4" ht="15">
      <c r="A16" s="13">
        <v>2</v>
      </c>
      <c r="B16">
        <v>1002</v>
      </c>
      <c r="C16" t="str">
        <f t="shared" si="0"/>
        <v>21002</v>
      </c>
      <c r="D16" t="s">
        <v>541</v>
      </c>
    </row>
    <row r="17" spans="1:4" ht="15">
      <c r="A17" s="13">
        <v>2</v>
      </c>
      <c r="B17">
        <v>1003</v>
      </c>
      <c r="C17" t="str">
        <f t="shared" si="0"/>
        <v>21003</v>
      </c>
      <c r="D17" t="s">
        <v>541</v>
      </c>
    </row>
    <row r="18" spans="1:4" ht="15">
      <c r="A18" s="13">
        <v>2</v>
      </c>
      <c r="B18" t="s">
        <v>571</v>
      </c>
      <c r="C18" t="str">
        <f t="shared" si="0"/>
        <v>21101/1</v>
      </c>
      <c r="D18" t="s">
        <v>541</v>
      </c>
    </row>
    <row r="19" spans="1:4" ht="15">
      <c r="A19" s="13">
        <v>2</v>
      </c>
      <c r="B19" t="s">
        <v>572</v>
      </c>
      <c r="C19" t="str">
        <f t="shared" si="0"/>
        <v>21101/2</v>
      </c>
      <c r="D19" t="s">
        <v>541</v>
      </c>
    </row>
    <row r="20" spans="1:4" ht="15">
      <c r="A20" s="13">
        <v>2</v>
      </c>
      <c r="B20" t="s">
        <v>544</v>
      </c>
      <c r="C20" t="str">
        <f t="shared" si="0"/>
        <v>2213/1</v>
      </c>
      <c r="D20" t="s">
        <v>541</v>
      </c>
    </row>
    <row r="21" spans="1:4" ht="15">
      <c r="A21" s="13">
        <v>2</v>
      </c>
      <c r="B21" t="s">
        <v>545</v>
      </c>
      <c r="C21" t="str">
        <f t="shared" si="0"/>
        <v>2213/2</v>
      </c>
      <c r="D21" t="s">
        <v>541</v>
      </c>
    </row>
    <row r="22" spans="1:4" ht="15">
      <c r="A22" s="13">
        <v>2</v>
      </c>
      <c r="B22" t="s">
        <v>546</v>
      </c>
      <c r="C22" t="str">
        <f t="shared" si="0"/>
        <v>2214/1</v>
      </c>
      <c r="D22" t="s">
        <v>541</v>
      </c>
    </row>
    <row r="23" spans="1:4" ht="15">
      <c r="A23" s="13">
        <v>2</v>
      </c>
      <c r="B23" t="s">
        <v>547</v>
      </c>
      <c r="C23" t="str">
        <f t="shared" si="0"/>
        <v>2214/2</v>
      </c>
      <c r="D23" t="s">
        <v>541</v>
      </c>
    </row>
    <row r="24" spans="1:4" ht="15">
      <c r="A24" s="13">
        <v>2</v>
      </c>
      <c r="B24" t="s">
        <v>548</v>
      </c>
      <c r="C24" t="str">
        <f t="shared" si="0"/>
        <v>2307/1</v>
      </c>
      <c r="D24" t="s">
        <v>541</v>
      </c>
    </row>
    <row r="25" spans="1:4" ht="15">
      <c r="A25" s="13">
        <v>2</v>
      </c>
      <c r="B25" t="s">
        <v>549</v>
      </c>
      <c r="C25" t="str">
        <f t="shared" si="0"/>
        <v>2307/2</v>
      </c>
      <c r="D25" t="s">
        <v>541</v>
      </c>
    </row>
    <row r="26" spans="1:4" ht="15">
      <c r="A26" s="13">
        <v>2</v>
      </c>
      <c r="B26" t="s">
        <v>550</v>
      </c>
      <c r="C26" t="str">
        <f t="shared" si="0"/>
        <v>2308/1</v>
      </c>
      <c r="D26" t="s">
        <v>541</v>
      </c>
    </row>
    <row r="27" spans="1:4" ht="15">
      <c r="A27" s="13">
        <v>2</v>
      </c>
      <c r="B27" t="s">
        <v>551</v>
      </c>
      <c r="C27" t="str">
        <f t="shared" si="0"/>
        <v>2308/2</v>
      </c>
      <c r="D27" t="s">
        <v>541</v>
      </c>
    </row>
    <row r="28" spans="1:4" ht="15">
      <c r="A28" s="13">
        <v>2</v>
      </c>
      <c r="B28" t="s">
        <v>150</v>
      </c>
      <c r="C28" t="str">
        <f t="shared" si="0"/>
        <v>2313/1</v>
      </c>
      <c r="D28" t="s">
        <v>541</v>
      </c>
    </row>
    <row r="29" spans="1:4" ht="15">
      <c r="A29" s="13">
        <v>2</v>
      </c>
      <c r="B29" t="s">
        <v>552</v>
      </c>
      <c r="C29" t="str">
        <f t="shared" si="0"/>
        <v>2313/2</v>
      </c>
      <c r="D29" t="s">
        <v>541</v>
      </c>
    </row>
    <row r="30" spans="1:4" ht="15">
      <c r="A30" s="13">
        <v>2</v>
      </c>
      <c r="B30" t="s">
        <v>553</v>
      </c>
      <c r="C30" t="str">
        <f t="shared" si="0"/>
        <v>2314/1</v>
      </c>
      <c r="D30" t="s">
        <v>541</v>
      </c>
    </row>
    <row r="31" spans="1:4" ht="15">
      <c r="A31" s="13">
        <v>2</v>
      </c>
      <c r="B31" t="s">
        <v>554</v>
      </c>
      <c r="C31" t="str">
        <f>A31&amp;B31</f>
        <v>2314/2</v>
      </c>
      <c r="D31" t="s">
        <v>541</v>
      </c>
    </row>
    <row r="32" spans="1:4" ht="15">
      <c r="A32" s="13">
        <v>2</v>
      </c>
      <c r="B32">
        <v>406</v>
      </c>
      <c r="C32" t="str">
        <f t="shared" si="0"/>
        <v>2406</v>
      </c>
      <c r="D32" t="s">
        <v>541</v>
      </c>
    </row>
    <row r="33" spans="1:4" ht="15">
      <c r="A33" s="13">
        <v>2</v>
      </c>
      <c r="B33" t="s">
        <v>555</v>
      </c>
      <c r="C33" t="str">
        <f t="shared" si="0"/>
        <v>2407/1</v>
      </c>
      <c r="D33" t="s">
        <v>541</v>
      </c>
    </row>
    <row r="34" spans="1:4" ht="15">
      <c r="A34" s="13">
        <v>2</v>
      </c>
      <c r="B34" t="s">
        <v>556</v>
      </c>
      <c r="C34" t="str">
        <f t="shared" si="0"/>
        <v>2407/2</v>
      </c>
      <c r="D34" t="s">
        <v>541</v>
      </c>
    </row>
    <row r="35" spans="1:4" ht="15">
      <c r="A35" s="13">
        <v>2</v>
      </c>
      <c r="B35" t="s">
        <v>557</v>
      </c>
      <c r="C35" t="str">
        <f t="shared" si="0"/>
        <v>2408/1</v>
      </c>
      <c r="D35" t="s">
        <v>541</v>
      </c>
    </row>
    <row r="36" spans="1:4" ht="15">
      <c r="A36" s="13">
        <v>2</v>
      </c>
      <c r="B36" t="s">
        <v>558</v>
      </c>
      <c r="C36" t="str">
        <f t="shared" si="0"/>
        <v>2408/2</v>
      </c>
      <c r="D36" t="s">
        <v>541</v>
      </c>
    </row>
    <row r="37" spans="1:4" ht="15">
      <c r="A37" s="13">
        <v>2</v>
      </c>
      <c r="B37" t="s">
        <v>559</v>
      </c>
      <c r="C37" t="str">
        <f t="shared" si="0"/>
        <v>2413/1</v>
      </c>
      <c r="D37" t="s">
        <v>541</v>
      </c>
    </row>
    <row r="38" spans="1:4" ht="15">
      <c r="A38" s="13">
        <v>2</v>
      </c>
      <c r="B38" t="s">
        <v>560</v>
      </c>
      <c r="C38" t="str">
        <f t="shared" si="0"/>
        <v>2413/2</v>
      </c>
      <c r="D38" t="s">
        <v>541</v>
      </c>
    </row>
    <row r="39" spans="1:4" ht="15">
      <c r="A39" s="13">
        <v>2</v>
      </c>
      <c r="B39" t="s">
        <v>561</v>
      </c>
      <c r="C39" t="str">
        <f t="shared" si="0"/>
        <v>2414/1</v>
      </c>
      <c r="D39" t="s">
        <v>541</v>
      </c>
    </row>
    <row r="40" spans="1:4" ht="15">
      <c r="A40" s="13">
        <v>2</v>
      </c>
      <c r="B40" t="s">
        <v>562</v>
      </c>
      <c r="C40" t="str">
        <f t="shared" si="0"/>
        <v>2414/2</v>
      </c>
      <c r="D40" t="s">
        <v>541</v>
      </c>
    </row>
    <row r="41" spans="1:4" ht="15">
      <c r="A41" s="13">
        <v>2</v>
      </c>
      <c r="B41" t="s">
        <v>542</v>
      </c>
      <c r="C41" t="str">
        <f t="shared" si="0"/>
        <v>2208/1</v>
      </c>
      <c r="D41" t="s">
        <v>541</v>
      </c>
    </row>
    <row r="42" spans="1:4" ht="15">
      <c r="A42" s="13">
        <v>2</v>
      </c>
      <c r="B42" t="s">
        <v>543</v>
      </c>
      <c r="C42" t="str">
        <f t="shared" si="0"/>
        <v>2208/2</v>
      </c>
      <c r="D42" t="s">
        <v>541</v>
      </c>
    </row>
    <row r="43" spans="1:4" ht="15">
      <c r="A43" s="13">
        <v>2</v>
      </c>
      <c r="B43" t="s">
        <v>1224</v>
      </c>
      <c r="C43" t="str">
        <f t="shared" si="0"/>
        <v>2208/3</v>
      </c>
      <c r="D43" t="s">
        <v>541</v>
      </c>
    </row>
    <row r="44" spans="1:4" ht="15">
      <c r="A44" s="13">
        <v>2</v>
      </c>
      <c r="B44" t="s">
        <v>1225</v>
      </c>
      <c r="C44" t="str">
        <f t="shared" si="0"/>
        <v>2208/4</v>
      </c>
      <c r="D44" t="s">
        <v>541</v>
      </c>
    </row>
    <row r="45" spans="1:4" s="123" customFormat="1" ht="15">
      <c r="A45" s="122">
        <v>1</v>
      </c>
      <c r="B45" s="123" t="s">
        <v>573</v>
      </c>
      <c r="C45" s="123" t="str">
        <f>A45&amp;B45</f>
        <v>1302/1</v>
      </c>
      <c r="D45" s="123" t="s">
        <v>541</v>
      </c>
    </row>
    <row r="46" spans="1:4" ht="15">
      <c r="A46" s="122">
        <v>1</v>
      </c>
      <c r="B46" s="123" t="s">
        <v>574</v>
      </c>
      <c r="C46" s="123" t="str">
        <f t="shared" si="0"/>
        <v>1302/2</v>
      </c>
      <c r="D46" s="123" t="s">
        <v>541</v>
      </c>
    </row>
    <row r="47" spans="1:4" ht="15">
      <c r="A47" s="122">
        <v>1</v>
      </c>
      <c r="B47" s="123" t="s">
        <v>575</v>
      </c>
      <c r="C47" s="123" t="str">
        <f t="shared" si="0"/>
        <v>1304/1</v>
      </c>
      <c r="D47" s="123" t="s">
        <v>541</v>
      </c>
    </row>
    <row r="48" spans="1:4" ht="15">
      <c r="A48" s="122">
        <v>1</v>
      </c>
      <c r="B48" s="123" t="s">
        <v>576</v>
      </c>
      <c r="C48" s="123" t="str">
        <f t="shared" si="0"/>
        <v>1304/2</v>
      </c>
      <c r="D48" s="123" t="s">
        <v>541</v>
      </c>
    </row>
    <row r="49" spans="1:4" ht="15">
      <c r="A49" s="122">
        <v>1</v>
      </c>
      <c r="B49" s="123">
        <v>305</v>
      </c>
      <c r="C49" s="123" t="str">
        <f t="shared" si="0"/>
        <v>1305</v>
      </c>
      <c r="D49" s="123" t="s">
        <v>541</v>
      </c>
    </row>
    <row r="50" spans="1:4" ht="15">
      <c r="A50" s="122">
        <v>1</v>
      </c>
      <c r="B50" s="123" t="s">
        <v>548</v>
      </c>
      <c r="C50" s="123" t="str">
        <f t="shared" si="0"/>
        <v>1307/1</v>
      </c>
      <c r="D50" s="123" t="s">
        <v>541</v>
      </c>
    </row>
    <row r="51" spans="1:4" ht="15">
      <c r="A51" s="122">
        <v>1</v>
      </c>
      <c r="B51" s="123" t="s">
        <v>549</v>
      </c>
      <c r="C51" s="123" t="str">
        <f t="shared" si="0"/>
        <v>1307/2</v>
      </c>
      <c r="D51" s="123" t="s">
        <v>541</v>
      </c>
    </row>
    <row r="52" spans="1:4" ht="15">
      <c r="A52" s="122">
        <v>1</v>
      </c>
      <c r="B52" s="123">
        <v>308</v>
      </c>
      <c r="C52" s="123" t="str">
        <f t="shared" si="0"/>
        <v>1308</v>
      </c>
      <c r="D52" s="123" t="s">
        <v>541</v>
      </c>
    </row>
    <row r="53" spans="1:4" ht="15">
      <c r="A53" s="122">
        <v>1</v>
      </c>
      <c r="B53" s="123" t="s">
        <v>577</v>
      </c>
      <c r="C53" s="123" t="str">
        <f t="shared" si="0"/>
        <v>1310/1</v>
      </c>
      <c r="D53" s="123" t="s">
        <v>541</v>
      </c>
    </row>
    <row r="54" spans="1:4" ht="15">
      <c r="A54" s="122">
        <v>1</v>
      </c>
      <c r="B54" s="123" t="s">
        <v>578</v>
      </c>
      <c r="C54" s="123" t="str">
        <f aca="true" t="shared" si="1" ref="C54:C91">A54&amp;B54</f>
        <v>1310/2</v>
      </c>
      <c r="D54" s="123" t="s">
        <v>541</v>
      </c>
    </row>
    <row r="55" spans="1:4" ht="15">
      <c r="A55" s="122">
        <v>1</v>
      </c>
      <c r="B55" s="123" t="s">
        <v>579</v>
      </c>
      <c r="C55" s="123" t="str">
        <f t="shared" si="1"/>
        <v>1510/1</v>
      </c>
      <c r="D55" s="123" t="s">
        <v>541</v>
      </c>
    </row>
    <row r="56" spans="1:4" ht="15">
      <c r="A56" s="122">
        <v>1</v>
      </c>
      <c r="B56" s="123" t="s">
        <v>580</v>
      </c>
      <c r="C56" s="123" t="str">
        <f t="shared" si="1"/>
        <v>1510/2</v>
      </c>
      <c r="D56" s="123" t="s">
        <v>541</v>
      </c>
    </row>
    <row r="57" spans="1:4" ht="15">
      <c r="A57" s="122">
        <v>1</v>
      </c>
      <c r="B57" s="123" t="s">
        <v>581</v>
      </c>
      <c r="C57" s="123" t="str">
        <f t="shared" si="1"/>
        <v>1510/3</v>
      </c>
      <c r="D57" s="123" t="s">
        <v>541</v>
      </c>
    </row>
    <row r="58" spans="1:4" ht="15">
      <c r="A58" s="122">
        <v>1</v>
      </c>
      <c r="B58" s="123">
        <v>612</v>
      </c>
      <c r="C58" s="123" t="str">
        <f t="shared" si="1"/>
        <v>1612</v>
      </c>
      <c r="D58" s="123" t="s">
        <v>541</v>
      </c>
    </row>
    <row r="59" spans="1:4" ht="15">
      <c r="A59" s="122">
        <v>1</v>
      </c>
      <c r="B59" s="123">
        <v>801</v>
      </c>
      <c r="C59" s="123" t="str">
        <f t="shared" si="1"/>
        <v>1801</v>
      </c>
      <c r="D59" s="123" t="s">
        <v>541</v>
      </c>
    </row>
    <row r="60" spans="1:4" ht="15">
      <c r="A60" s="122">
        <v>1</v>
      </c>
      <c r="B60" s="123">
        <v>802</v>
      </c>
      <c r="C60" s="123" t="str">
        <f t="shared" si="1"/>
        <v>1802</v>
      </c>
      <c r="D60" s="123" t="s">
        <v>541</v>
      </c>
    </row>
    <row r="61" spans="1:4" ht="15">
      <c r="A61" s="122">
        <v>1</v>
      </c>
      <c r="B61" s="123">
        <v>803</v>
      </c>
      <c r="C61" s="123" t="str">
        <f t="shared" si="1"/>
        <v>1803</v>
      </c>
      <c r="D61" s="123" t="s">
        <v>541</v>
      </c>
    </row>
    <row r="62" spans="1:4" ht="15">
      <c r="A62" s="122">
        <v>1</v>
      </c>
      <c r="B62" s="123">
        <v>805</v>
      </c>
      <c r="C62" s="123" t="str">
        <f t="shared" si="1"/>
        <v>1805</v>
      </c>
      <c r="D62" s="123" t="s">
        <v>541</v>
      </c>
    </row>
    <row r="63" spans="1:4" ht="15">
      <c r="A63" s="122">
        <v>1</v>
      </c>
      <c r="B63" s="123">
        <v>806</v>
      </c>
      <c r="C63" s="123" t="str">
        <f t="shared" si="1"/>
        <v>1806</v>
      </c>
      <c r="D63" s="123" t="s">
        <v>541</v>
      </c>
    </row>
    <row r="64" spans="1:4" ht="15">
      <c r="A64" s="122">
        <v>1</v>
      </c>
      <c r="B64" s="123">
        <v>807</v>
      </c>
      <c r="C64" s="123" t="str">
        <f t="shared" si="1"/>
        <v>1807</v>
      </c>
      <c r="D64" s="123" t="s">
        <v>541</v>
      </c>
    </row>
    <row r="65" spans="1:4" ht="15">
      <c r="A65" s="122">
        <v>1</v>
      </c>
      <c r="B65" s="123" t="s">
        <v>1215</v>
      </c>
      <c r="C65" s="123" t="str">
        <f t="shared" si="1"/>
        <v>1613/1</v>
      </c>
      <c r="D65" s="123" t="s">
        <v>541</v>
      </c>
    </row>
    <row r="66" spans="1:4" ht="15">
      <c r="A66" s="122">
        <v>1</v>
      </c>
      <c r="B66" s="123" t="s">
        <v>1216</v>
      </c>
      <c r="C66" s="123" t="str">
        <f t="shared" si="1"/>
        <v>1613/2</v>
      </c>
      <c r="D66" s="123" t="s">
        <v>541</v>
      </c>
    </row>
    <row r="67" spans="1:4" ht="15">
      <c r="A67" s="122">
        <v>1</v>
      </c>
      <c r="B67" s="123" t="s">
        <v>1217</v>
      </c>
      <c r="C67" s="123" t="str">
        <f t="shared" si="1"/>
        <v>1613/3</v>
      </c>
      <c r="D67" s="123" t="s">
        <v>541</v>
      </c>
    </row>
    <row r="68" spans="1:4" ht="15">
      <c r="A68" s="122">
        <v>1</v>
      </c>
      <c r="B68" s="123" t="s">
        <v>1218</v>
      </c>
      <c r="C68" s="123" t="str">
        <f t="shared" si="1"/>
        <v>1613/4</v>
      </c>
      <c r="D68" s="123" t="s">
        <v>541</v>
      </c>
    </row>
    <row r="69" spans="1:4" ht="15">
      <c r="A69" s="122">
        <v>1</v>
      </c>
      <c r="B69" s="123" t="s">
        <v>1219</v>
      </c>
      <c r="C69" s="123" t="str">
        <f t="shared" si="1"/>
        <v>1613/5</v>
      </c>
      <c r="D69" s="123" t="s">
        <v>541</v>
      </c>
    </row>
    <row r="70" spans="1:4" ht="15">
      <c r="A70" s="122">
        <v>1</v>
      </c>
      <c r="B70" s="123" t="s">
        <v>1220</v>
      </c>
      <c r="C70" s="123" t="str">
        <f t="shared" si="1"/>
        <v>1613/6</v>
      </c>
      <c r="D70" s="123" t="s">
        <v>541</v>
      </c>
    </row>
    <row r="71" spans="1:4" ht="15">
      <c r="A71" s="122">
        <v>1</v>
      </c>
      <c r="B71" s="123" t="s">
        <v>1221</v>
      </c>
      <c r="C71" s="123" t="str">
        <f t="shared" si="1"/>
        <v>1613/7</v>
      </c>
      <c r="D71" s="123" t="s">
        <v>541</v>
      </c>
    </row>
    <row r="72" spans="1:4" ht="15">
      <c r="A72" s="126">
        <v>3</v>
      </c>
      <c r="B72" s="123" t="s">
        <v>1226</v>
      </c>
      <c r="C72" s="123" t="str">
        <f t="shared" si="1"/>
        <v>3133/1-A</v>
      </c>
      <c r="D72" s="123" t="s">
        <v>541</v>
      </c>
    </row>
    <row r="73" spans="1:4" ht="15">
      <c r="A73" s="126">
        <v>3</v>
      </c>
      <c r="B73" s="123" t="s">
        <v>1227</v>
      </c>
      <c r="C73" s="123" t="str">
        <f t="shared" si="1"/>
        <v>3133/2-A</v>
      </c>
      <c r="D73" s="123" t="s">
        <v>541</v>
      </c>
    </row>
    <row r="74" spans="1:4" ht="15">
      <c r="A74" s="126">
        <v>3</v>
      </c>
      <c r="B74" s="123" t="s">
        <v>1257</v>
      </c>
      <c r="C74" s="123" t="str">
        <f>A74&amp;B74</f>
        <v>3131-A</v>
      </c>
      <c r="D74" s="123" t="s">
        <v>541</v>
      </c>
    </row>
    <row r="75" spans="1:4" ht="15">
      <c r="A75" s="126">
        <v>3</v>
      </c>
      <c r="B75" s="123" t="s">
        <v>1228</v>
      </c>
      <c r="C75" s="123" t="str">
        <f t="shared" si="1"/>
        <v>3109-B</v>
      </c>
      <c r="D75" s="123" t="s">
        <v>541</v>
      </c>
    </row>
    <row r="76" spans="1:4" ht="15">
      <c r="A76" s="126">
        <v>3</v>
      </c>
      <c r="B76" s="123" t="s">
        <v>1229</v>
      </c>
      <c r="C76" s="123" t="str">
        <f t="shared" si="1"/>
        <v>3110-B</v>
      </c>
      <c r="D76" s="123" t="s">
        <v>541</v>
      </c>
    </row>
    <row r="77" spans="1:4" ht="15">
      <c r="A77" s="126">
        <v>3</v>
      </c>
      <c r="B77" s="123" t="s">
        <v>1230</v>
      </c>
      <c r="C77" s="123" t="str">
        <f t="shared" si="1"/>
        <v>3201-C</v>
      </c>
      <c r="D77" s="123" t="s">
        <v>541</v>
      </c>
    </row>
    <row r="78" spans="1:4" ht="15">
      <c r="A78" s="126">
        <v>3</v>
      </c>
      <c r="B78" s="123" t="s">
        <v>1258</v>
      </c>
      <c r="C78" s="123" t="str">
        <f t="shared" si="1"/>
        <v>3501/1-C</v>
      </c>
      <c r="D78" s="123" t="s">
        <v>541</v>
      </c>
    </row>
    <row r="79" spans="1:4" ht="15">
      <c r="A79" s="126">
        <v>3</v>
      </c>
      <c r="B79" s="123" t="s">
        <v>1259</v>
      </c>
      <c r="C79" s="123" t="str">
        <f>A79&amp;B79</f>
        <v>3501/2-C</v>
      </c>
      <c r="D79" s="123" t="s">
        <v>541</v>
      </c>
    </row>
    <row r="80" spans="1:4" ht="15">
      <c r="A80" s="126">
        <v>3</v>
      </c>
      <c r="B80" t="s">
        <v>1231</v>
      </c>
      <c r="C80" s="123" t="str">
        <f t="shared" si="1"/>
        <v>3504/1-C</v>
      </c>
      <c r="D80" s="123" t="s">
        <v>541</v>
      </c>
    </row>
    <row r="81" spans="1:4" ht="15">
      <c r="A81" s="126">
        <v>3</v>
      </c>
      <c r="B81" t="s">
        <v>1232</v>
      </c>
      <c r="C81" s="123" t="str">
        <f t="shared" si="1"/>
        <v>3504/2-C</v>
      </c>
      <c r="D81" s="123" t="s">
        <v>541</v>
      </c>
    </row>
    <row r="82" spans="1:4" ht="15">
      <c r="A82" s="126">
        <v>3</v>
      </c>
      <c r="B82" t="s">
        <v>1233</v>
      </c>
      <c r="C82" s="123" t="str">
        <f t="shared" si="1"/>
        <v>3504/3-C</v>
      </c>
      <c r="D82" s="123" t="s">
        <v>541</v>
      </c>
    </row>
    <row r="83" spans="1:4" ht="15">
      <c r="A83" s="126">
        <v>3</v>
      </c>
      <c r="B83" t="s">
        <v>1234</v>
      </c>
      <c r="C83" s="123" t="str">
        <f t="shared" si="1"/>
        <v>3504/4-C</v>
      </c>
      <c r="D83" s="123" t="s">
        <v>541</v>
      </c>
    </row>
    <row r="84" spans="1:4" ht="15">
      <c r="A84" s="126">
        <v>3</v>
      </c>
      <c r="B84" t="s">
        <v>1235</v>
      </c>
      <c r="C84" s="123" t="str">
        <f t="shared" si="1"/>
        <v>3301/1-D</v>
      </c>
      <c r="D84" s="123" t="s">
        <v>541</v>
      </c>
    </row>
    <row r="85" spans="1:4" ht="15">
      <c r="A85" s="126">
        <v>3</v>
      </c>
      <c r="B85" t="s">
        <v>1236</v>
      </c>
      <c r="C85" s="123" t="str">
        <f t="shared" si="1"/>
        <v>3301/2-D</v>
      </c>
      <c r="D85" s="123" t="s">
        <v>541</v>
      </c>
    </row>
    <row r="86" spans="1:4" ht="15">
      <c r="A86" s="126">
        <v>3</v>
      </c>
      <c r="B86" t="s">
        <v>1237</v>
      </c>
      <c r="C86" s="123" t="str">
        <f t="shared" si="1"/>
        <v>3304/1-D</v>
      </c>
      <c r="D86" s="123" t="s">
        <v>541</v>
      </c>
    </row>
    <row r="87" spans="1:4" ht="15">
      <c r="A87" s="126">
        <v>3</v>
      </c>
      <c r="B87" t="s">
        <v>1238</v>
      </c>
      <c r="C87" s="123" t="str">
        <f t="shared" si="1"/>
        <v>3304/2-D</v>
      </c>
      <c r="D87" s="123" t="s">
        <v>541</v>
      </c>
    </row>
    <row r="88" spans="1:4" ht="15">
      <c r="A88" s="126">
        <v>3</v>
      </c>
      <c r="B88" t="s">
        <v>1239</v>
      </c>
      <c r="C88" s="123" t="str">
        <f t="shared" si="1"/>
        <v>3404/1-D</v>
      </c>
      <c r="D88" s="123" t="s">
        <v>541</v>
      </c>
    </row>
    <row r="89" spans="1:4" ht="15">
      <c r="A89" s="126">
        <v>3</v>
      </c>
      <c r="B89" t="s">
        <v>1240</v>
      </c>
      <c r="C89" s="123" t="str">
        <f t="shared" si="1"/>
        <v>3404/2-D</v>
      </c>
      <c r="D89" s="123" t="s">
        <v>541</v>
      </c>
    </row>
    <row r="90" spans="1:4" ht="15">
      <c r="A90" s="126">
        <v>3</v>
      </c>
      <c r="B90" t="s">
        <v>1241</v>
      </c>
      <c r="C90" s="123" t="str">
        <f t="shared" si="1"/>
        <v>3101/1-E</v>
      </c>
      <c r="D90" s="123" t="s">
        <v>541</v>
      </c>
    </row>
    <row r="91" spans="1:4" ht="15">
      <c r="A91" s="126">
        <v>3</v>
      </c>
      <c r="B91" t="s">
        <v>1242</v>
      </c>
      <c r="C91" s="123" t="str">
        <f t="shared" si="1"/>
        <v>3101/2-E</v>
      </c>
      <c r="D91" s="123" t="s">
        <v>541</v>
      </c>
    </row>
    <row r="92" spans="1:4" ht="15">
      <c r="A92" s="126">
        <v>3</v>
      </c>
      <c r="B92" t="s">
        <v>1243</v>
      </c>
      <c r="C92" s="123" t="str">
        <f aca="true" t="shared" si="2" ref="C92:C101">A92&amp;B92</f>
        <v>3204-E</v>
      </c>
      <c r="D92" s="123" t="s">
        <v>541</v>
      </c>
    </row>
    <row r="93" spans="1:4" ht="15">
      <c r="A93" s="126">
        <v>3</v>
      </c>
      <c r="B93" t="s">
        <v>1244</v>
      </c>
      <c r="C93" s="123" t="str">
        <f t="shared" si="2"/>
        <v>3205-E</v>
      </c>
      <c r="D93" s="123" t="s">
        <v>541</v>
      </c>
    </row>
    <row r="94" spans="1:4" ht="15">
      <c r="A94" s="126">
        <v>3</v>
      </c>
      <c r="B94" t="s">
        <v>1245</v>
      </c>
      <c r="C94" s="123" t="str">
        <f t="shared" si="2"/>
        <v>3301/1-E</v>
      </c>
      <c r="D94" s="123" t="s">
        <v>541</v>
      </c>
    </row>
    <row r="95" spans="1:4" ht="15">
      <c r="A95" s="126">
        <v>3</v>
      </c>
      <c r="B95" t="s">
        <v>1246</v>
      </c>
      <c r="C95" s="123" t="str">
        <f t="shared" si="2"/>
        <v>3301/2-E</v>
      </c>
      <c r="D95" s="123" t="s">
        <v>541</v>
      </c>
    </row>
    <row r="96" spans="1:4" ht="15">
      <c r="A96" s="126">
        <v>3</v>
      </c>
      <c r="B96" t="s">
        <v>1247</v>
      </c>
      <c r="C96" s="123" t="str">
        <f t="shared" si="2"/>
        <v>3304/1-E</v>
      </c>
      <c r="D96" s="123" t="s">
        <v>541</v>
      </c>
    </row>
    <row r="97" spans="1:4" ht="15">
      <c r="A97" s="126">
        <v>3</v>
      </c>
      <c r="B97" t="s">
        <v>1248</v>
      </c>
      <c r="C97" s="123" t="str">
        <f t="shared" si="2"/>
        <v>3304/2-E</v>
      </c>
      <c r="D97" s="123" t="s">
        <v>541</v>
      </c>
    </row>
    <row r="98" spans="1:4" ht="15">
      <c r="A98" s="126">
        <v>3</v>
      </c>
      <c r="B98" t="s">
        <v>1249</v>
      </c>
      <c r="C98" s="123" t="str">
        <f t="shared" si="2"/>
        <v>3401-E</v>
      </c>
      <c r="D98" s="123" t="s">
        <v>541</v>
      </c>
    </row>
    <row r="99" spans="1:4" ht="15">
      <c r="A99" s="126">
        <v>3</v>
      </c>
      <c r="B99" t="s">
        <v>1250</v>
      </c>
      <c r="C99" s="123" t="str">
        <f t="shared" si="2"/>
        <v>3402-E</v>
      </c>
      <c r="D99" s="123" t="s">
        <v>541</v>
      </c>
    </row>
    <row r="100" spans="1:4" ht="15">
      <c r="A100" s="126">
        <v>3</v>
      </c>
      <c r="B100" t="s">
        <v>1251</v>
      </c>
      <c r="C100" s="123" t="str">
        <f t="shared" si="2"/>
        <v>3404-E</v>
      </c>
      <c r="D100" s="123" t="s">
        <v>541</v>
      </c>
    </row>
    <row r="101" spans="1:4" ht="15">
      <c r="A101" s="126">
        <v>3</v>
      </c>
      <c r="B101" t="s">
        <v>1252</v>
      </c>
      <c r="C101" s="123" t="str">
        <f t="shared" si="2"/>
        <v>3405-E</v>
      </c>
      <c r="D101" s="123" t="s">
        <v>541</v>
      </c>
    </row>
    <row r="102" spans="1:4" ht="15">
      <c r="A102" s="126">
        <v>3</v>
      </c>
      <c r="B102" t="s">
        <v>1253</v>
      </c>
      <c r="C102" s="123" t="str">
        <f>A102&amp;B102</f>
        <v>3501/1-E</v>
      </c>
      <c r="D102" s="123" t="s">
        <v>541</v>
      </c>
    </row>
    <row r="103" spans="1:4" ht="15">
      <c r="A103" s="126">
        <v>3</v>
      </c>
      <c r="B103" t="s">
        <v>1254</v>
      </c>
      <c r="C103" s="123" t="str">
        <f>A103&amp;B103</f>
        <v>3501/2-E</v>
      </c>
      <c r="D103" s="123" t="s">
        <v>541</v>
      </c>
    </row>
    <row r="104" spans="1:4" ht="15">
      <c r="A104" s="126">
        <v>3</v>
      </c>
      <c r="B104" t="s">
        <v>1255</v>
      </c>
      <c r="C104" s="123" t="str">
        <f>A104&amp;B104</f>
        <v>3504/1-E</v>
      </c>
      <c r="D104" s="123" t="s">
        <v>541</v>
      </c>
    </row>
    <row r="105" spans="1:4" ht="15">
      <c r="A105" s="126">
        <v>3</v>
      </c>
      <c r="B105" t="s">
        <v>1256</v>
      </c>
      <c r="C105" s="123" t="str">
        <f aca="true" t="shared" si="3" ref="C105:C115">A105&amp;B105</f>
        <v>3504/2-E</v>
      </c>
      <c r="D105" s="123" t="s">
        <v>541</v>
      </c>
    </row>
    <row r="106" spans="1:4" ht="15">
      <c r="A106" s="124">
        <v>4</v>
      </c>
      <c r="B106" s="123">
        <v>401</v>
      </c>
      <c r="C106" s="123" t="str">
        <f t="shared" si="3"/>
        <v>4401</v>
      </c>
      <c r="D106" s="123" t="s">
        <v>541</v>
      </c>
    </row>
    <row r="107" spans="1:4" ht="15">
      <c r="A107" s="124">
        <v>4</v>
      </c>
      <c r="B107" s="123">
        <v>403</v>
      </c>
      <c r="C107" s="123" t="str">
        <f t="shared" si="3"/>
        <v>4403</v>
      </c>
      <c r="D107" s="123" t="s">
        <v>541</v>
      </c>
    </row>
    <row r="108" spans="1:4" ht="15">
      <c r="A108" s="124">
        <v>4</v>
      </c>
      <c r="B108" s="123">
        <v>404</v>
      </c>
      <c r="C108" s="123" t="str">
        <f t="shared" si="3"/>
        <v>4404</v>
      </c>
      <c r="D108" s="123" t="s">
        <v>541</v>
      </c>
    </row>
    <row r="109" spans="1:4" ht="15">
      <c r="A109" s="124">
        <v>4</v>
      </c>
      <c r="B109" s="123">
        <v>501</v>
      </c>
      <c r="C109" s="123" t="str">
        <f t="shared" si="3"/>
        <v>4501</v>
      </c>
      <c r="D109" s="123" t="s">
        <v>541</v>
      </c>
    </row>
    <row r="110" spans="1:4" ht="15">
      <c r="A110" s="124">
        <v>4</v>
      </c>
      <c r="B110" s="123">
        <v>502</v>
      </c>
      <c r="C110" s="123" t="str">
        <f t="shared" si="3"/>
        <v>4502</v>
      </c>
      <c r="D110" s="123" t="s">
        <v>541</v>
      </c>
    </row>
    <row r="111" spans="1:4" ht="15">
      <c r="A111" s="124">
        <v>4</v>
      </c>
      <c r="B111" s="123">
        <v>503</v>
      </c>
      <c r="C111" s="123" t="str">
        <f t="shared" si="3"/>
        <v>4503</v>
      </c>
      <c r="D111" s="123" t="s">
        <v>541</v>
      </c>
    </row>
    <row r="112" spans="1:4" ht="15">
      <c r="A112" s="124">
        <v>4</v>
      </c>
      <c r="B112">
        <v>504</v>
      </c>
      <c r="C112" s="123" t="str">
        <f t="shared" si="3"/>
        <v>4504</v>
      </c>
      <c r="D112" s="123" t="s">
        <v>541</v>
      </c>
    </row>
    <row r="113" spans="1:4" ht="15">
      <c r="A113" s="124">
        <v>4</v>
      </c>
      <c r="B113">
        <v>601</v>
      </c>
      <c r="C113" s="123" t="str">
        <f t="shared" si="3"/>
        <v>4601</v>
      </c>
      <c r="D113" s="123" t="s">
        <v>541</v>
      </c>
    </row>
    <row r="114" spans="1:4" ht="15">
      <c r="A114" s="124">
        <v>4</v>
      </c>
      <c r="B114">
        <v>602</v>
      </c>
      <c r="C114" s="123" t="str">
        <f t="shared" si="3"/>
        <v>4602</v>
      </c>
      <c r="D114" s="123" t="s">
        <v>541</v>
      </c>
    </row>
    <row r="115" spans="1:4" ht="15">
      <c r="A115" s="124">
        <v>4</v>
      </c>
      <c r="B115">
        <v>603</v>
      </c>
      <c r="C115" s="123" t="str">
        <f t="shared" si="3"/>
        <v>4603</v>
      </c>
      <c r="D115" s="123" t="s">
        <v>541</v>
      </c>
    </row>
    <row r="116" spans="1:4" ht="15">
      <c r="A116" s="125">
        <v>5</v>
      </c>
      <c r="B116" s="123">
        <v>201</v>
      </c>
      <c r="C116" s="123" t="str">
        <f aca="true" t="shared" si="4" ref="C116:C133">A116&amp;B116</f>
        <v>5201</v>
      </c>
      <c r="D116" s="123" t="s">
        <v>541</v>
      </c>
    </row>
    <row r="117" spans="1:4" ht="15">
      <c r="A117" s="125">
        <v>5</v>
      </c>
      <c r="B117" s="123">
        <v>202</v>
      </c>
      <c r="C117" s="123" t="str">
        <f t="shared" si="4"/>
        <v>5202</v>
      </c>
      <c r="D117" s="123" t="s">
        <v>541</v>
      </c>
    </row>
    <row r="118" spans="1:4" ht="15">
      <c r="A118" s="125">
        <v>5</v>
      </c>
      <c r="B118" s="123">
        <v>203</v>
      </c>
      <c r="C118" s="123" t="str">
        <f t="shared" si="4"/>
        <v>5203</v>
      </c>
      <c r="D118" s="123" t="s">
        <v>541</v>
      </c>
    </row>
    <row r="119" spans="1:4" ht="15">
      <c r="A119" s="125">
        <v>5</v>
      </c>
      <c r="B119" s="123">
        <v>204</v>
      </c>
      <c r="C119" s="123" t="str">
        <f t="shared" si="4"/>
        <v>5204</v>
      </c>
      <c r="D119" s="123" t="s">
        <v>541</v>
      </c>
    </row>
    <row r="120" spans="1:4" ht="15">
      <c r="A120" s="125">
        <v>5</v>
      </c>
      <c r="B120" s="123">
        <v>205</v>
      </c>
      <c r="C120" s="123" t="str">
        <f t="shared" si="4"/>
        <v>5205</v>
      </c>
      <c r="D120" s="123" t="s">
        <v>541</v>
      </c>
    </row>
    <row r="121" spans="1:4" ht="15">
      <c r="A121" s="125">
        <v>5</v>
      </c>
      <c r="B121" s="123">
        <v>206</v>
      </c>
      <c r="C121" s="123" t="str">
        <f t="shared" si="4"/>
        <v>5206</v>
      </c>
      <c r="D121" s="123" t="s">
        <v>541</v>
      </c>
    </row>
    <row r="122" spans="1:4" ht="15">
      <c r="A122" s="125">
        <v>5</v>
      </c>
      <c r="B122">
        <v>301</v>
      </c>
      <c r="C122" s="123" t="str">
        <f t="shared" si="4"/>
        <v>5301</v>
      </c>
      <c r="D122" s="123" t="s">
        <v>541</v>
      </c>
    </row>
    <row r="123" spans="1:4" ht="15">
      <c r="A123" s="125">
        <v>5</v>
      </c>
      <c r="B123">
        <v>302</v>
      </c>
      <c r="C123" s="123" t="str">
        <f t="shared" si="4"/>
        <v>5302</v>
      </c>
      <c r="D123" s="123" t="s">
        <v>541</v>
      </c>
    </row>
    <row r="124" spans="1:4" ht="15">
      <c r="A124" s="125">
        <v>5</v>
      </c>
      <c r="B124">
        <v>303</v>
      </c>
      <c r="C124" s="123" t="str">
        <f t="shared" si="4"/>
        <v>5303</v>
      </c>
      <c r="D124" s="123" t="s">
        <v>541</v>
      </c>
    </row>
    <row r="125" spans="1:4" ht="15">
      <c r="A125" s="125">
        <v>5</v>
      </c>
      <c r="B125">
        <v>304</v>
      </c>
      <c r="C125" s="123" t="str">
        <f t="shared" si="4"/>
        <v>5304</v>
      </c>
      <c r="D125" s="123" t="s">
        <v>541</v>
      </c>
    </row>
    <row r="126" spans="1:4" ht="15">
      <c r="A126" s="125">
        <v>5</v>
      </c>
      <c r="B126">
        <v>305</v>
      </c>
      <c r="C126" s="123" t="str">
        <f t="shared" si="4"/>
        <v>5305</v>
      </c>
      <c r="D126" s="123" t="s">
        <v>541</v>
      </c>
    </row>
    <row r="127" spans="1:4" ht="15">
      <c r="A127" s="125">
        <v>5</v>
      </c>
      <c r="B127">
        <v>306</v>
      </c>
      <c r="C127" s="123" t="str">
        <f t="shared" si="4"/>
        <v>5306</v>
      </c>
      <c r="D127" s="123" t="s">
        <v>541</v>
      </c>
    </row>
    <row r="128" spans="1:4" ht="15">
      <c r="A128" s="125">
        <v>5</v>
      </c>
      <c r="B128">
        <v>404</v>
      </c>
      <c r="C128" s="123" t="str">
        <f t="shared" si="4"/>
        <v>5404</v>
      </c>
      <c r="D128" s="123" t="s">
        <v>541</v>
      </c>
    </row>
    <row r="129" spans="1:4" ht="15">
      <c r="A129" s="125">
        <v>5</v>
      </c>
      <c r="B129">
        <v>405</v>
      </c>
      <c r="C129" s="123" t="str">
        <f t="shared" si="4"/>
        <v>5405</v>
      </c>
      <c r="D129" s="123" t="s">
        <v>541</v>
      </c>
    </row>
    <row r="130" spans="1:4" ht="15">
      <c r="A130" s="125">
        <v>5</v>
      </c>
      <c r="B130">
        <v>406</v>
      </c>
      <c r="C130" s="123" t="str">
        <f t="shared" si="4"/>
        <v>5406</v>
      </c>
      <c r="D130" s="123" t="s">
        <v>541</v>
      </c>
    </row>
    <row r="131" spans="1:4" ht="15">
      <c r="A131" s="125">
        <v>5</v>
      </c>
      <c r="B131">
        <v>504</v>
      </c>
      <c r="C131" s="123" t="str">
        <f t="shared" si="4"/>
        <v>5504</v>
      </c>
      <c r="D131" s="123" t="s">
        <v>541</v>
      </c>
    </row>
    <row r="132" spans="1:4" ht="15">
      <c r="A132" s="125">
        <v>5</v>
      </c>
      <c r="B132">
        <v>505</v>
      </c>
      <c r="C132" s="123" t="str">
        <f t="shared" si="4"/>
        <v>5505</v>
      </c>
      <c r="D132" s="123" t="s">
        <v>541</v>
      </c>
    </row>
    <row r="133" spans="1:4" ht="15">
      <c r="A133" s="125">
        <v>5</v>
      </c>
      <c r="B133">
        <v>506</v>
      </c>
      <c r="C133" s="123" t="str">
        <f t="shared" si="4"/>
        <v>5506</v>
      </c>
      <c r="D133" s="123" t="s">
        <v>541</v>
      </c>
    </row>
    <row r="134" spans="1:4" ht="15">
      <c r="A134" s="125">
        <v>5</v>
      </c>
      <c r="B134">
        <v>601</v>
      </c>
      <c r="C134" s="123" t="str">
        <f aca="true" t="shared" si="5" ref="C134:C145">A134&amp;B134</f>
        <v>5601</v>
      </c>
      <c r="D134" s="123" t="s">
        <v>541</v>
      </c>
    </row>
    <row r="135" spans="1:4" ht="15">
      <c r="A135" s="125">
        <v>5</v>
      </c>
      <c r="B135">
        <v>602</v>
      </c>
      <c r="C135" s="123" t="str">
        <f t="shared" si="5"/>
        <v>5602</v>
      </c>
      <c r="D135" s="123" t="s">
        <v>541</v>
      </c>
    </row>
    <row r="136" spans="1:4" ht="15">
      <c r="A136" s="125">
        <v>5</v>
      </c>
      <c r="B136">
        <v>603</v>
      </c>
      <c r="C136" s="123" t="str">
        <f t="shared" si="5"/>
        <v>5603</v>
      </c>
      <c r="D136" s="123" t="s">
        <v>541</v>
      </c>
    </row>
    <row r="137" spans="1:4" ht="15">
      <c r="A137" s="125">
        <v>5</v>
      </c>
      <c r="B137">
        <v>604</v>
      </c>
      <c r="C137" s="123" t="str">
        <f t="shared" si="5"/>
        <v>5604</v>
      </c>
      <c r="D137" s="123" t="s">
        <v>541</v>
      </c>
    </row>
    <row r="138" spans="1:4" ht="15">
      <c r="A138" s="125">
        <v>5</v>
      </c>
      <c r="B138">
        <v>605</v>
      </c>
      <c r="C138" s="123" t="str">
        <f t="shared" si="5"/>
        <v>5605</v>
      </c>
      <c r="D138" s="123" t="s">
        <v>541</v>
      </c>
    </row>
    <row r="139" spans="1:4" ht="15">
      <c r="A139" s="125">
        <v>5</v>
      </c>
      <c r="B139">
        <v>606</v>
      </c>
      <c r="C139" s="123" t="str">
        <f t="shared" si="5"/>
        <v>5606</v>
      </c>
      <c r="D139" s="123" t="s">
        <v>541</v>
      </c>
    </row>
    <row r="140" spans="1:4" ht="15">
      <c r="A140" s="125">
        <v>5</v>
      </c>
      <c r="B140" t="s">
        <v>563</v>
      </c>
      <c r="C140" s="123" t="str">
        <f t="shared" si="5"/>
        <v>5401/1</v>
      </c>
      <c r="D140" s="123" t="s">
        <v>541</v>
      </c>
    </row>
    <row r="141" spans="1:4" ht="15">
      <c r="A141" s="125">
        <v>5</v>
      </c>
      <c r="B141" t="s">
        <v>564</v>
      </c>
      <c r="C141" s="123" t="str">
        <f t="shared" si="5"/>
        <v>5401/2</v>
      </c>
      <c r="D141" s="123" t="s">
        <v>541</v>
      </c>
    </row>
    <row r="142" spans="1:4" ht="15">
      <c r="A142" s="125">
        <v>5</v>
      </c>
      <c r="B142" t="s">
        <v>582</v>
      </c>
      <c r="C142" s="123" t="str">
        <f>A142&amp;B142</f>
        <v>5401/3</v>
      </c>
      <c r="D142" s="123" t="s">
        <v>541</v>
      </c>
    </row>
    <row r="143" spans="1:4" ht="15">
      <c r="A143" s="125">
        <v>5</v>
      </c>
      <c r="B143" t="s">
        <v>565</v>
      </c>
      <c r="C143" s="123" t="str">
        <f>A143&amp;B143</f>
        <v>5501/1</v>
      </c>
      <c r="D143" s="123" t="s">
        <v>541</v>
      </c>
    </row>
    <row r="144" spans="1:4" ht="15">
      <c r="A144" s="125">
        <v>5</v>
      </c>
      <c r="B144" t="s">
        <v>566</v>
      </c>
      <c r="C144" s="123" t="str">
        <f>A144&amp;B144</f>
        <v>5501/2</v>
      </c>
      <c r="D144" s="123" t="s">
        <v>541</v>
      </c>
    </row>
    <row r="145" spans="1:4" ht="15">
      <c r="A145" s="125">
        <v>5</v>
      </c>
      <c r="B145" t="s">
        <v>583</v>
      </c>
      <c r="C145" s="123" t="str">
        <f t="shared" si="5"/>
        <v>5501/3</v>
      </c>
      <c r="D145" s="123" t="s">
        <v>541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99"/>
  <sheetViews>
    <sheetView zoomScalePageLayoutView="0" workbookViewId="0" topLeftCell="A782">
      <selection activeCell="A797" sqref="A797:E797"/>
    </sheetView>
  </sheetViews>
  <sheetFormatPr defaultColWidth="9.140625" defaultRowHeight="15"/>
  <cols>
    <col min="1" max="2" width="9.140625" style="28" customWidth="1"/>
    <col min="3" max="3" width="12.8515625" style="29" bestFit="1" customWidth="1"/>
    <col min="4" max="4" width="85.7109375" style="30" bestFit="1" customWidth="1"/>
    <col min="5" max="5" width="6.5742187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 customWidth="1"/>
    <col min="14" max="26" width="9.140625" style="31" customWidth="1"/>
    <col min="27" max="16384" width="9.140625" style="17" customWidth="1"/>
  </cols>
  <sheetData>
    <row r="1" spans="1:26" ht="38.25">
      <c r="A1" s="19" t="s">
        <v>122</v>
      </c>
      <c r="B1" s="19"/>
      <c r="C1" s="19"/>
      <c r="D1" s="211" t="s">
        <v>123</v>
      </c>
      <c r="E1" s="212" t="s">
        <v>124</v>
      </c>
      <c r="F1" s="212" t="s">
        <v>125</v>
      </c>
      <c r="G1" s="212" t="s">
        <v>126</v>
      </c>
      <c r="H1" s="20" t="s">
        <v>127</v>
      </c>
      <c r="I1" s="20"/>
      <c r="J1" s="20"/>
      <c r="K1" s="20"/>
      <c r="L1" s="20"/>
      <c r="M1" s="213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128</v>
      </c>
      <c r="B2" s="23" t="s">
        <v>129</v>
      </c>
      <c r="C2" s="23" t="s">
        <v>143</v>
      </c>
      <c r="D2" s="211"/>
      <c r="E2" s="212"/>
      <c r="F2" s="212"/>
      <c r="G2" s="212"/>
      <c r="H2" s="20"/>
      <c r="I2" s="20"/>
      <c r="J2" s="20"/>
      <c r="K2" s="20"/>
      <c r="L2" s="20"/>
      <c r="M2" s="213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10" ht="12.75">
      <c r="A4" s="28" t="str">
        <f>LEFT(C4,3)</f>
        <v>AHI</v>
      </c>
      <c r="B4" s="28" t="str">
        <f>RIGHT(C4,3)</f>
        <v>391</v>
      </c>
      <c r="C4" s="29" t="s">
        <v>153</v>
      </c>
      <c r="D4" s="30" t="s">
        <v>154</v>
      </c>
      <c r="E4" s="28">
        <v>2</v>
      </c>
      <c r="I4" s="28">
        <v>1</v>
      </c>
      <c r="J4" s="30" t="s">
        <v>589</v>
      </c>
    </row>
    <row r="5" spans="1:10" ht="12.75">
      <c r="A5" s="28" t="str">
        <f aca="true" t="shared" si="0" ref="A5:A39">LEFT(C5,3)</f>
        <v>AHI</v>
      </c>
      <c r="B5" s="28" t="str">
        <f aca="true" t="shared" si="1" ref="B5:B39">RIGHT(C5,3)</f>
        <v>392</v>
      </c>
      <c r="C5" s="29" t="s">
        <v>155</v>
      </c>
      <c r="D5" s="30" t="s">
        <v>156</v>
      </c>
      <c r="E5" s="28">
        <v>2</v>
      </c>
      <c r="I5" s="28">
        <v>2</v>
      </c>
      <c r="J5" s="30" t="s">
        <v>149</v>
      </c>
    </row>
    <row r="6" spans="1:10" ht="12.75">
      <c r="A6" s="28" t="str">
        <f t="shared" si="0"/>
        <v>AHI</v>
      </c>
      <c r="B6" s="28" t="str">
        <f t="shared" si="1"/>
        <v>394</v>
      </c>
      <c r="C6" s="29" t="s">
        <v>157</v>
      </c>
      <c r="D6" s="30" t="s">
        <v>158</v>
      </c>
      <c r="E6" s="28">
        <v>1</v>
      </c>
      <c r="I6" s="28">
        <v>3</v>
      </c>
      <c r="J6" s="30" t="s">
        <v>152</v>
      </c>
    </row>
    <row r="7" spans="1:10" ht="12.75">
      <c r="A7" s="28" t="str">
        <f t="shared" si="0"/>
        <v>ARC</v>
      </c>
      <c r="B7" s="28" t="str">
        <f t="shared" si="1"/>
        <v>101</v>
      </c>
      <c r="C7" s="29" t="s">
        <v>159</v>
      </c>
      <c r="D7" s="30" t="s">
        <v>160</v>
      </c>
      <c r="E7" s="28">
        <v>2</v>
      </c>
      <c r="I7" s="28">
        <v>4</v>
      </c>
      <c r="J7" s="30" t="s">
        <v>591</v>
      </c>
    </row>
    <row r="8" spans="1:10" ht="12.75">
      <c r="A8" s="28" t="str">
        <f t="shared" si="0"/>
        <v>ARC</v>
      </c>
      <c r="B8" s="28" t="str">
        <f t="shared" si="1"/>
        <v>102</v>
      </c>
      <c r="C8" s="29" t="s">
        <v>161</v>
      </c>
      <c r="D8" s="30" t="s">
        <v>162</v>
      </c>
      <c r="E8" s="28">
        <v>3</v>
      </c>
      <c r="I8" s="28">
        <v>5</v>
      </c>
      <c r="J8" s="30" t="s">
        <v>590</v>
      </c>
    </row>
    <row r="9" spans="1:10" ht="12.75">
      <c r="A9" s="28" t="str">
        <f t="shared" si="0"/>
        <v>ARC</v>
      </c>
      <c r="B9" s="28" t="str">
        <f t="shared" si="1"/>
        <v>112</v>
      </c>
      <c r="C9" s="29" t="s">
        <v>163</v>
      </c>
      <c r="D9" s="30" t="s">
        <v>164</v>
      </c>
      <c r="E9" s="28">
        <v>2</v>
      </c>
      <c r="J9" s="30"/>
    </row>
    <row r="10" spans="1:5" ht="12.75">
      <c r="A10" s="28" t="str">
        <f t="shared" si="0"/>
        <v>ARC</v>
      </c>
      <c r="B10" s="28" t="str">
        <f t="shared" si="1"/>
        <v>116</v>
      </c>
      <c r="C10" s="29" t="s">
        <v>165</v>
      </c>
      <c r="D10" s="30" t="s">
        <v>166</v>
      </c>
      <c r="E10" s="28">
        <v>2</v>
      </c>
    </row>
    <row r="11" spans="1:5" ht="12.75">
      <c r="A11" s="28" t="str">
        <f t="shared" si="0"/>
        <v>ARC</v>
      </c>
      <c r="B11" s="28" t="str">
        <f t="shared" si="1"/>
        <v>117</v>
      </c>
      <c r="C11" s="29" t="s">
        <v>167</v>
      </c>
      <c r="D11" s="30" t="s">
        <v>168</v>
      </c>
      <c r="E11" s="28">
        <v>2</v>
      </c>
    </row>
    <row r="12" spans="1:5" ht="12.75">
      <c r="A12" s="28" t="str">
        <f t="shared" si="0"/>
        <v>ARC</v>
      </c>
      <c r="B12" s="28" t="str">
        <f t="shared" si="1"/>
        <v>200</v>
      </c>
      <c r="C12" s="29" t="s">
        <v>169</v>
      </c>
      <c r="D12" s="30" t="s">
        <v>170</v>
      </c>
      <c r="E12" s="28">
        <v>2</v>
      </c>
    </row>
    <row r="13" spans="1:5" ht="12.75">
      <c r="A13" s="28" t="str">
        <f t="shared" si="0"/>
        <v>ARC</v>
      </c>
      <c r="B13" s="28" t="str">
        <f t="shared" si="1"/>
        <v>201</v>
      </c>
      <c r="C13" s="29" t="s">
        <v>171</v>
      </c>
      <c r="D13" s="30" t="s">
        <v>172</v>
      </c>
      <c r="E13" s="28">
        <v>3</v>
      </c>
    </row>
    <row r="14" spans="1:5" ht="12.75">
      <c r="A14" s="28" t="str">
        <f t="shared" si="0"/>
        <v>ARC</v>
      </c>
      <c r="B14" s="28" t="str">
        <f t="shared" si="1"/>
        <v>216</v>
      </c>
      <c r="C14" s="29" t="s">
        <v>173</v>
      </c>
      <c r="D14" s="30" t="s">
        <v>174</v>
      </c>
      <c r="E14" s="28">
        <v>2</v>
      </c>
    </row>
    <row r="15" spans="1:5" ht="12.75">
      <c r="A15" s="28" t="str">
        <f t="shared" si="0"/>
        <v>ARC</v>
      </c>
      <c r="B15" s="28" t="str">
        <f t="shared" si="1"/>
        <v>245</v>
      </c>
      <c r="C15" s="29" t="s">
        <v>175</v>
      </c>
      <c r="D15" s="30" t="s">
        <v>176</v>
      </c>
      <c r="E15" s="28">
        <v>2</v>
      </c>
    </row>
    <row r="16" spans="1:13" s="31" customFormat="1" ht="12.75">
      <c r="A16" s="28" t="str">
        <f t="shared" si="0"/>
        <v>ARC</v>
      </c>
      <c r="B16" s="28" t="str">
        <f t="shared" si="1"/>
        <v>246</v>
      </c>
      <c r="C16" s="29" t="s">
        <v>177</v>
      </c>
      <c r="D16" s="30" t="s">
        <v>178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 ht="12.75">
      <c r="A17" s="28" t="str">
        <f t="shared" si="0"/>
        <v>ARC</v>
      </c>
      <c r="B17" s="28" t="str">
        <f t="shared" si="1"/>
        <v>252</v>
      </c>
      <c r="C17" s="29" t="s">
        <v>179</v>
      </c>
      <c r="D17" s="30" t="s">
        <v>180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 ht="12.75">
      <c r="A18" s="28" t="str">
        <f t="shared" si="0"/>
        <v>ARC</v>
      </c>
      <c r="B18" s="28" t="str">
        <f t="shared" si="1"/>
        <v>261</v>
      </c>
      <c r="C18" s="29" t="s">
        <v>181</v>
      </c>
      <c r="D18" s="30" t="s">
        <v>182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 ht="12.75">
      <c r="A19" s="28" t="str">
        <f t="shared" si="0"/>
        <v>ARC</v>
      </c>
      <c r="B19" s="28" t="str">
        <f t="shared" si="1"/>
        <v>265</v>
      </c>
      <c r="C19" s="29" t="s">
        <v>183</v>
      </c>
      <c r="D19" s="30" t="s">
        <v>184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 ht="12.75">
      <c r="A20" s="28" t="str">
        <f t="shared" si="0"/>
        <v>ARC</v>
      </c>
      <c r="B20" s="28" t="str">
        <f t="shared" si="1"/>
        <v>272</v>
      </c>
      <c r="C20" s="29" t="s">
        <v>185</v>
      </c>
      <c r="D20" s="30" t="s">
        <v>186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 ht="12.75">
      <c r="A21" s="28" t="str">
        <f t="shared" si="0"/>
        <v>ARC</v>
      </c>
      <c r="B21" s="28" t="str">
        <f t="shared" si="1"/>
        <v>278</v>
      </c>
      <c r="C21" s="29" t="s">
        <v>187</v>
      </c>
      <c r="D21" s="30" t="s">
        <v>188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 ht="12.75">
      <c r="A22" s="28" t="str">
        <f t="shared" si="0"/>
        <v>ARC</v>
      </c>
      <c r="B22" s="28" t="str">
        <f t="shared" si="1"/>
        <v>279</v>
      </c>
      <c r="C22" s="29" t="s">
        <v>189</v>
      </c>
      <c r="D22" s="30" t="s">
        <v>190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 ht="12.75">
      <c r="A23" s="28" t="str">
        <f t="shared" si="0"/>
        <v>ARC</v>
      </c>
      <c r="B23" s="28" t="str">
        <f t="shared" si="1"/>
        <v>296</v>
      </c>
      <c r="C23" s="29" t="s">
        <v>191</v>
      </c>
      <c r="D23" s="30" t="s">
        <v>192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 ht="12.75">
      <c r="A24" s="28" t="str">
        <f t="shared" si="0"/>
        <v>ARC</v>
      </c>
      <c r="B24" s="28" t="str">
        <f t="shared" si="1"/>
        <v>303</v>
      </c>
      <c r="C24" s="29" t="s">
        <v>193</v>
      </c>
      <c r="D24" s="30" t="s">
        <v>194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 ht="12.75">
      <c r="A25" s="28" t="str">
        <f t="shared" si="0"/>
        <v>ARC</v>
      </c>
      <c r="B25" s="28" t="str">
        <f t="shared" si="1"/>
        <v>328</v>
      </c>
      <c r="C25" s="29" t="s">
        <v>195</v>
      </c>
      <c r="D25" s="30" t="s">
        <v>196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 ht="12.75">
      <c r="A26" s="28" t="str">
        <f t="shared" si="0"/>
        <v>ARC</v>
      </c>
      <c r="B26" s="28" t="str">
        <f t="shared" si="1"/>
        <v>329</v>
      </c>
      <c r="C26" s="29" t="s">
        <v>197</v>
      </c>
      <c r="D26" s="30" t="s">
        <v>198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 ht="12.75">
      <c r="A27" s="28" t="str">
        <f t="shared" si="0"/>
        <v>ARC</v>
      </c>
      <c r="B27" s="28" t="str">
        <f t="shared" si="1"/>
        <v>348</v>
      </c>
      <c r="C27" s="29" t="s">
        <v>199</v>
      </c>
      <c r="D27" s="30" t="s">
        <v>200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 ht="12.75">
      <c r="A28" s="28" t="str">
        <f t="shared" si="0"/>
        <v>ARC</v>
      </c>
      <c r="B28" s="28" t="str">
        <f t="shared" si="1"/>
        <v>361</v>
      </c>
      <c r="C28" s="29" t="s">
        <v>201</v>
      </c>
      <c r="D28" s="30" t="s">
        <v>202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 ht="12.75">
      <c r="A29" s="28" t="str">
        <f t="shared" si="0"/>
        <v>ARC</v>
      </c>
      <c r="B29" s="28" t="str">
        <f t="shared" si="1"/>
        <v>362</v>
      </c>
      <c r="C29" s="29" t="s">
        <v>203</v>
      </c>
      <c r="D29" s="30" t="s">
        <v>204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 ht="12.75">
      <c r="A30" s="28" t="str">
        <f t="shared" si="0"/>
        <v>ARC</v>
      </c>
      <c r="B30" s="28" t="str">
        <f t="shared" si="1"/>
        <v>378</v>
      </c>
      <c r="C30" s="29" t="s">
        <v>205</v>
      </c>
      <c r="D30" s="30" t="s">
        <v>206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 ht="12.75">
      <c r="A31" s="28" t="str">
        <f t="shared" si="0"/>
        <v>ARC</v>
      </c>
      <c r="B31" s="28" t="str">
        <f t="shared" si="1"/>
        <v>387</v>
      </c>
      <c r="C31" s="29" t="s">
        <v>207</v>
      </c>
      <c r="D31" s="30" t="s">
        <v>208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 ht="12.75">
      <c r="A32" s="28" t="str">
        <f t="shared" si="0"/>
        <v>ARC</v>
      </c>
      <c r="B32" s="28" t="str">
        <f t="shared" si="1"/>
        <v>388</v>
      </c>
      <c r="C32" s="29" t="s">
        <v>209</v>
      </c>
      <c r="D32" s="30" t="s">
        <v>210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 ht="12.75">
      <c r="A33" s="28" t="str">
        <f t="shared" si="0"/>
        <v>ARC</v>
      </c>
      <c r="B33" s="28" t="str">
        <f t="shared" si="1"/>
        <v>389</v>
      </c>
      <c r="C33" s="29" t="s">
        <v>211</v>
      </c>
      <c r="D33" s="30" t="s">
        <v>212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 ht="12.75">
      <c r="A34" s="28" t="str">
        <f t="shared" si="0"/>
        <v>ARC</v>
      </c>
      <c r="B34" s="28" t="str">
        <f t="shared" si="1"/>
        <v>391</v>
      </c>
      <c r="C34" s="29" t="s">
        <v>213</v>
      </c>
      <c r="D34" s="30" t="s">
        <v>214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 ht="12.75">
      <c r="A35" s="28" t="str">
        <f t="shared" si="0"/>
        <v>ARC</v>
      </c>
      <c r="B35" s="28" t="str">
        <f t="shared" si="1"/>
        <v>392</v>
      </c>
      <c r="C35" s="29" t="s">
        <v>215</v>
      </c>
      <c r="D35" s="30" t="s">
        <v>216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 ht="12.75">
      <c r="A36" s="28" t="str">
        <f t="shared" si="0"/>
        <v>ARC</v>
      </c>
      <c r="B36" s="28" t="str">
        <f t="shared" si="1"/>
        <v>396</v>
      </c>
      <c r="C36" s="29" t="s">
        <v>217</v>
      </c>
      <c r="D36" s="30" t="s">
        <v>192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 ht="12.75">
      <c r="A37" s="28" t="str">
        <f t="shared" si="0"/>
        <v>ARC</v>
      </c>
      <c r="B37" s="28" t="str">
        <f t="shared" si="1"/>
        <v>401</v>
      </c>
      <c r="C37" s="29" t="s">
        <v>218</v>
      </c>
      <c r="D37" s="30" t="s">
        <v>219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 ht="12.75">
      <c r="A38" s="28" t="str">
        <f t="shared" si="0"/>
        <v>ARC</v>
      </c>
      <c r="B38" s="28" t="str">
        <f t="shared" si="1"/>
        <v>405</v>
      </c>
      <c r="C38" s="29" t="s">
        <v>220</v>
      </c>
      <c r="D38" s="30" t="s">
        <v>221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 ht="12.75">
      <c r="A39" s="28" t="str">
        <f t="shared" si="0"/>
        <v>ARC</v>
      </c>
      <c r="B39" s="28" t="str">
        <f t="shared" si="1"/>
        <v>415</v>
      </c>
      <c r="C39" s="29" t="s">
        <v>222</v>
      </c>
      <c r="D39" s="30" t="s">
        <v>223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 ht="12.75">
      <c r="A40" s="28" t="str">
        <f>LEFT(C40,3)</f>
        <v>ARC</v>
      </c>
      <c r="B40" s="28" t="str">
        <f>RIGHT(C40,3)</f>
        <v>416</v>
      </c>
      <c r="C40" s="29" t="s">
        <v>224</v>
      </c>
      <c r="D40" s="30" t="s">
        <v>225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 ht="12.75">
      <c r="A41" s="28" t="str">
        <f aca="true" t="shared" si="2" ref="A41:A105">LEFT(C41,3)</f>
        <v>ARC</v>
      </c>
      <c r="B41" s="28" t="str">
        <f aca="true" t="shared" si="3" ref="B41:B105">RIGHT(C41,3)</f>
        <v>417</v>
      </c>
      <c r="C41" s="29" t="s">
        <v>226</v>
      </c>
      <c r="D41" s="30" t="s">
        <v>227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 ht="12.75">
      <c r="A42" s="28" t="str">
        <f t="shared" si="2"/>
        <v>ARC</v>
      </c>
      <c r="B42" s="28" t="str">
        <f t="shared" si="3"/>
        <v>418</v>
      </c>
      <c r="C42" s="29" t="s">
        <v>228</v>
      </c>
      <c r="D42" s="30" t="s">
        <v>229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 ht="12.75">
      <c r="A43" s="28" t="str">
        <f t="shared" si="2"/>
        <v>ARC</v>
      </c>
      <c r="B43" s="28" t="str">
        <f t="shared" si="3"/>
        <v>419</v>
      </c>
      <c r="C43" s="29" t="s">
        <v>230</v>
      </c>
      <c r="D43" s="30" t="s">
        <v>231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 ht="12.75">
      <c r="A44" s="28" t="str">
        <f t="shared" si="2"/>
        <v>ARC</v>
      </c>
      <c r="B44" s="28" t="str">
        <f t="shared" si="3"/>
        <v>428</v>
      </c>
      <c r="C44" s="29" t="s">
        <v>232</v>
      </c>
      <c r="D44" s="30" t="s">
        <v>233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 ht="12.75">
      <c r="A45" s="28" t="str">
        <f t="shared" si="2"/>
        <v>ARC</v>
      </c>
      <c r="B45" s="28" t="str">
        <f t="shared" si="3"/>
        <v>446</v>
      </c>
      <c r="C45" s="29" t="s">
        <v>234</v>
      </c>
      <c r="D45" s="30" t="s">
        <v>235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 ht="12.75">
      <c r="A46" s="28" t="str">
        <f t="shared" si="2"/>
        <v>ARC</v>
      </c>
      <c r="B46" s="28" t="str">
        <f t="shared" si="3"/>
        <v>447</v>
      </c>
      <c r="C46" s="29" t="s">
        <v>236</v>
      </c>
      <c r="D46" s="30" t="s">
        <v>237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 ht="12.75">
      <c r="A47" s="28" t="str">
        <f t="shared" si="2"/>
        <v>ARC</v>
      </c>
      <c r="B47" s="28" t="str">
        <f t="shared" si="3"/>
        <v>448</v>
      </c>
      <c r="C47" s="29" t="s">
        <v>238</v>
      </c>
      <c r="D47" s="30" t="s">
        <v>239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 ht="12.75">
      <c r="A48" s="28" t="str">
        <f t="shared" si="2"/>
        <v>ARC</v>
      </c>
      <c r="B48" s="28" t="str">
        <f t="shared" si="3"/>
        <v>449</v>
      </c>
      <c r="C48" s="29" t="s">
        <v>240</v>
      </c>
      <c r="D48" s="30" t="s">
        <v>241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 ht="12.75">
      <c r="A49" s="28" t="str">
        <f t="shared" si="2"/>
        <v>ARC</v>
      </c>
      <c r="B49" s="28" t="str">
        <f t="shared" si="3"/>
        <v>455</v>
      </c>
      <c r="C49" s="29" t="s">
        <v>242</v>
      </c>
      <c r="D49" s="30" t="s">
        <v>243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 ht="12.75">
      <c r="A50" s="28" t="str">
        <f t="shared" si="2"/>
        <v>ARC</v>
      </c>
      <c r="B50" s="28" t="str">
        <f t="shared" si="3"/>
        <v>460</v>
      </c>
      <c r="C50" s="29" t="s">
        <v>244</v>
      </c>
      <c r="D50" s="30" t="s">
        <v>245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 ht="12.75">
      <c r="A51" s="28" t="str">
        <f t="shared" si="2"/>
        <v>ARC</v>
      </c>
      <c r="B51" s="28" t="str">
        <f t="shared" si="3"/>
        <v>496</v>
      </c>
      <c r="C51" s="29" t="s">
        <v>246</v>
      </c>
      <c r="D51" s="30" t="s">
        <v>192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 ht="12.75">
      <c r="A52" s="28" t="str">
        <f t="shared" si="2"/>
        <v>ART</v>
      </c>
      <c r="B52" s="28" t="str">
        <f t="shared" si="3"/>
        <v>111</v>
      </c>
      <c r="C52" s="29" t="s">
        <v>247</v>
      </c>
      <c r="D52" s="30" t="s">
        <v>248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 ht="12.75">
      <c r="A53" s="28" t="str">
        <f t="shared" si="2"/>
        <v>ART</v>
      </c>
      <c r="B53" s="28" t="str">
        <f t="shared" si="3"/>
        <v>151</v>
      </c>
      <c r="C53" s="29" t="s">
        <v>249</v>
      </c>
      <c r="D53" s="30" t="s">
        <v>250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 ht="12.75">
      <c r="A54" s="28" t="str">
        <f t="shared" si="2"/>
        <v>ART</v>
      </c>
      <c r="B54" s="28" t="str">
        <f t="shared" si="3"/>
        <v>161</v>
      </c>
      <c r="C54" s="29" t="s">
        <v>251</v>
      </c>
      <c r="D54" s="30" t="s">
        <v>252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 ht="12.75">
      <c r="A55" s="28" t="str">
        <f t="shared" si="2"/>
        <v>ART</v>
      </c>
      <c r="B55" s="28" t="str">
        <f t="shared" si="3"/>
        <v>201</v>
      </c>
      <c r="C55" s="29" t="s">
        <v>253</v>
      </c>
      <c r="D55" s="30" t="s">
        <v>254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 ht="12.75">
      <c r="A56" s="28" t="str">
        <f t="shared" si="2"/>
        <v>ART</v>
      </c>
      <c r="B56" s="28" t="str">
        <f t="shared" si="3"/>
        <v>202</v>
      </c>
      <c r="C56" s="29" t="s">
        <v>255</v>
      </c>
      <c r="D56" s="30" t="s">
        <v>256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 ht="12.75">
      <c r="A57" s="28" t="str">
        <f t="shared" si="2"/>
        <v>ART</v>
      </c>
      <c r="B57" s="28" t="str">
        <f t="shared" si="3"/>
        <v>203</v>
      </c>
      <c r="C57" s="29" t="s">
        <v>257</v>
      </c>
      <c r="D57" s="30" t="s">
        <v>258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 ht="12.75">
      <c r="A58" s="28" t="str">
        <f t="shared" si="2"/>
        <v>ART</v>
      </c>
      <c r="B58" s="28" t="str">
        <f t="shared" si="3"/>
        <v>205</v>
      </c>
      <c r="C58" s="29" t="s">
        <v>259</v>
      </c>
      <c r="D58" s="30" t="s">
        <v>260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 ht="12.75">
      <c r="A59" s="28" t="str">
        <f t="shared" si="2"/>
        <v>ART</v>
      </c>
      <c r="B59" s="28" t="str">
        <f t="shared" si="3"/>
        <v>213</v>
      </c>
      <c r="C59" s="29" t="s">
        <v>261</v>
      </c>
      <c r="D59" s="30" t="s">
        <v>262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 ht="12.75">
      <c r="A60" s="28" t="str">
        <f t="shared" si="2"/>
        <v>ART</v>
      </c>
      <c r="B60" s="28" t="str">
        <f t="shared" si="3"/>
        <v>221</v>
      </c>
      <c r="C60" s="29" t="s">
        <v>263</v>
      </c>
      <c r="D60" s="30" t="s">
        <v>264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 ht="12.75">
      <c r="A61" s="28" t="str">
        <f t="shared" si="2"/>
        <v>ART</v>
      </c>
      <c r="B61" s="28" t="str">
        <f t="shared" si="3"/>
        <v>251</v>
      </c>
      <c r="C61" s="29" t="s">
        <v>265</v>
      </c>
      <c r="D61" s="30" t="s">
        <v>266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 ht="12.75">
      <c r="A62" s="28" t="str">
        <f t="shared" si="2"/>
        <v>ART</v>
      </c>
      <c r="B62" s="28" t="str">
        <f t="shared" si="3"/>
        <v>270</v>
      </c>
      <c r="C62" s="29" t="s">
        <v>267</v>
      </c>
      <c r="D62" s="30" t="s">
        <v>268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 ht="12.75">
      <c r="A63" s="28" t="str">
        <f t="shared" si="2"/>
        <v>ART</v>
      </c>
      <c r="B63" s="28" t="str">
        <f t="shared" si="3"/>
        <v>271</v>
      </c>
      <c r="C63" s="29" t="s">
        <v>269</v>
      </c>
      <c r="D63" s="30" t="s">
        <v>270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 ht="12.75">
      <c r="A64" s="28" t="str">
        <f t="shared" si="2"/>
        <v>ART</v>
      </c>
      <c r="B64" s="28" t="str">
        <f t="shared" si="3"/>
        <v>301</v>
      </c>
      <c r="C64" s="29" t="s">
        <v>271</v>
      </c>
      <c r="D64" s="30" t="s">
        <v>272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 ht="12.75">
      <c r="A65" s="28" t="str">
        <f t="shared" si="2"/>
        <v>ART</v>
      </c>
      <c r="B65" s="28" t="str">
        <f t="shared" si="3"/>
        <v>341</v>
      </c>
      <c r="C65" s="29" t="s">
        <v>273</v>
      </c>
      <c r="D65" s="30" t="s">
        <v>274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 ht="12.75">
      <c r="A66" s="28" t="str">
        <f t="shared" si="2"/>
        <v>ART</v>
      </c>
      <c r="B66" s="28" t="str">
        <f t="shared" si="3"/>
        <v>343</v>
      </c>
      <c r="C66" s="29" t="s">
        <v>275</v>
      </c>
      <c r="D66" s="30" t="s">
        <v>276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 ht="12.75">
      <c r="A67" s="28" t="str">
        <f t="shared" si="2"/>
        <v>ART</v>
      </c>
      <c r="B67" s="28" t="str">
        <f t="shared" si="3"/>
        <v>386</v>
      </c>
      <c r="C67" s="29" t="s">
        <v>277</v>
      </c>
      <c r="D67" s="30" t="s">
        <v>278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 ht="12.75">
      <c r="A68" s="28" t="str">
        <f t="shared" si="2"/>
        <v>CIE</v>
      </c>
      <c r="B68" s="28" t="str">
        <f t="shared" si="3"/>
        <v>340</v>
      </c>
      <c r="C68" s="29" t="s">
        <v>279</v>
      </c>
      <c r="D68" s="30" t="s">
        <v>280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 ht="12.75">
      <c r="A69" s="28" t="str">
        <f t="shared" si="2"/>
        <v>CIE</v>
      </c>
      <c r="B69" s="28" t="str">
        <f t="shared" si="3"/>
        <v>341</v>
      </c>
      <c r="C69" s="29" t="s">
        <v>281</v>
      </c>
      <c r="D69" s="30" t="s">
        <v>282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 ht="12.75">
      <c r="A70" s="28" t="str">
        <f t="shared" si="2"/>
        <v>CHE</v>
      </c>
      <c r="B70" s="28" t="str">
        <f t="shared" si="3"/>
        <v>309</v>
      </c>
      <c r="C70" s="29" t="s">
        <v>142</v>
      </c>
      <c r="D70" s="30" t="s">
        <v>130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 ht="12.75">
      <c r="A71" s="28" t="str">
        <f t="shared" si="2"/>
        <v>DMS</v>
      </c>
      <c r="B71" s="28" t="str">
        <f t="shared" si="3"/>
        <v>221</v>
      </c>
      <c r="C71" s="29" t="s">
        <v>283</v>
      </c>
      <c r="D71" s="30" t="s">
        <v>284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 ht="12.75">
      <c r="A72" s="28" t="str">
        <f t="shared" si="2"/>
        <v>DMS</v>
      </c>
      <c r="B72" s="28" t="str">
        <f t="shared" si="3"/>
        <v>231</v>
      </c>
      <c r="C72" s="29" t="s">
        <v>285</v>
      </c>
      <c r="D72" s="30" t="s">
        <v>286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 ht="12.75">
      <c r="A73" s="28" t="str">
        <f t="shared" si="2"/>
        <v>DMS</v>
      </c>
      <c r="B73" s="28" t="str">
        <f t="shared" si="3"/>
        <v>271</v>
      </c>
      <c r="C73" s="29" t="s">
        <v>287</v>
      </c>
      <c r="D73" s="30" t="s">
        <v>288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 ht="12.75">
      <c r="A74" s="28" t="str">
        <f t="shared" si="2"/>
        <v>DMS</v>
      </c>
      <c r="B74" s="28" t="str">
        <f t="shared" si="3"/>
        <v>296</v>
      </c>
      <c r="C74" s="29" t="s">
        <v>289</v>
      </c>
      <c r="D74" s="30" t="s">
        <v>290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 ht="12.75">
      <c r="A75" s="28" t="str">
        <f t="shared" si="2"/>
        <v>DMS</v>
      </c>
      <c r="B75" s="28" t="str">
        <f t="shared" si="3"/>
        <v>341</v>
      </c>
      <c r="C75" s="29" t="s">
        <v>291</v>
      </c>
      <c r="D75" s="30" t="s">
        <v>292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 ht="12.75">
      <c r="A76" s="28" t="str">
        <f t="shared" si="2"/>
        <v>DMS</v>
      </c>
      <c r="B76" s="28" t="str">
        <f t="shared" si="3"/>
        <v>344</v>
      </c>
      <c r="C76" s="29" t="s">
        <v>293</v>
      </c>
      <c r="D76" s="30" t="s">
        <v>294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 ht="12.75">
      <c r="A77" s="28" t="str">
        <f t="shared" si="2"/>
        <v>DMS</v>
      </c>
      <c r="B77" s="28" t="str">
        <f t="shared" si="3"/>
        <v>348</v>
      </c>
      <c r="C77" s="29" t="s">
        <v>295</v>
      </c>
      <c r="D77" s="30" t="s">
        <v>239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 ht="12.75">
      <c r="A78" s="28" t="str">
        <f t="shared" si="2"/>
        <v>DMS</v>
      </c>
      <c r="B78" s="28" t="str">
        <f t="shared" si="3"/>
        <v>349</v>
      </c>
      <c r="C78" s="29" t="s">
        <v>296</v>
      </c>
      <c r="D78" s="30" t="s">
        <v>297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 ht="12.75">
      <c r="A79" s="28" t="str">
        <f t="shared" si="2"/>
        <v>DMS</v>
      </c>
      <c r="B79" s="28" t="str">
        <f t="shared" si="3"/>
        <v>365</v>
      </c>
      <c r="C79" s="29" t="s">
        <v>298</v>
      </c>
      <c r="D79" s="30" t="s">
        <v>299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 ht="12.75">
      <c r="A80" s="28" t="str">
        <f t="shared" si="2"/>
        <v>DMS</v>
      </c>
      <c r="B80" s="28" t="str">
        <f t="shared" si="3"/>
        <v>371</v>
      </c>
      <c r="C80" s="29" t="s">
        <v>300</v>
      </c>
      <c r="D80" s="30" t="s">
        <v>301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 ht="12.75">
      <c r="A81" s="28" t="str">
        <f t="shared" si="2"/>
        <v>DMS</v>
      </c>
      <c r="B81" s="28" t="str">
        <f t="shared" si="3"/>
        <v>396</v>
      </c>
      <c r="C81" s="29" t="s">
        <v>302</v>
      </c>
      <c r="D81" s="30" t="s">
        <v>290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 ht="12.75">
      <c r="A82" s="28" t="str">
        <f t="shared" si="2"/>
        <v>DMS</v>
      </c>
      <c r="B82" s="28" t="str">
        <f t="shared" si="3"/>
        <v>441</v>
      </c>
      <c r="C82" s="29" t="s">
        <v>303</v>
      </c>
      <c r="D82" s="30" t="s">
        <v>304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 ht="12.75">
      <c r="A83" s="28" t="str">
        <f t="shared" si="2"/>
        <v>DMS</v>
      </c>
      <c r="B83" s="28" t="str">
        <f t="shared" si="3"/>
        <v>444</v>
      </c>
      <c r="C83" s="29" t="s">
        <v>305</v>
      </c>
      <c r="D83" s="30" t="s">
        <v>306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 ht="12.75">
      <c r="A84" s="28" t="str">
        <f t="shared" si="2"/>
        <v>DMS</v>
      </c>
      <c r="B84" s="28" t="str">
        <f t="shared" si="3"/>
        <v>448</v>
      </c>
      <c r="C84" s="29" t="s">
        <v>307</v>
      </c>
      <c r="D84" s="30" t="s">
        <v>239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 ht="12.75">
      <c r="A85" s="28" t="str">
        <f t="shared" si="2"/>
        <v>DMS</v>
      </c>
      <c r="B85" s="28" t="str">
        <f t="shared" si="3"/>
        <v>449</v>
      </c>
      <c r="C85" s="29" t="s">
        <v>308</v>
      </c>
      <c r="D85" s="30" t="s">
        <v>241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 ht="12.75">
      <c r="A86" s="28" t="str">
        <f t="shared" si="2"/>
        <v>DMS</v>
      </c>
      <c r="B86" s="28" t="str">
        <f t="shared" si="3"/>
        <v>460</v>
      </c>
      <c r="C86" s="29" t="s">
        <v>309</v>
      </c>
      <c r="D86" s="30" t="s">
        <v>310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 ht="12.75">
      <c r="A87" s="28" t="str">
        <f t="shared" si="2"/>
        <v>DMS</v>
      </c>
      <c r="B87" s="28" t="str">
        <f t="shared" si="3"/>
        <v>464</v>
      </c>
      <c r="C87" s="29" t="s">
        <v>311</v>
      </c>
      <c r="D87" s="30" t="s">
        <v>312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 ht="12.75">
      <c r="A88" s="28" t="str">
        <f t="shared" si="2"/>
        <v>DMS</v>
      </c>
      <c r="B88" s="28" t="str">
        <f t="shared" si="3"/>
        <v>496</v>
      </c>
      <c r="C88" s="29" t="s">
        <v>313</v>
      </c>
      <c r="D88" s="30" t="s">
        <v>290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 ht="12.75">
      <c r="A89" s="28" t="str">
        <f t="shared" si="2"/>
        <v>DTE</v>
      </c>
      <c r="B89" s="28" t="str">
        <f t="shared" si="3"/>
        <v>102</v>
      </c>
      <c r="C89" s="29" t="s">
        <v>314</v>
      </c>
      <c r="D89" s="30" t="s">
        <v>315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 ht="12.75">
      <c r="A90" s="28" t="str">
        <f t="shared" si="2"/>
        <v>DTE</v>
      </c>
      <c r="B90" s="28" t="str">
        <f t="shared" si="3"/>
        <v>152</v>
      </c>
      <c r="C90" s="29" t="s">
        <v>316</v>
      </c>
      <c r="D90" s="30" t="s">
        <v>317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 ht="12.75">
      <c r="A91" s="28" t="str">
        <f t="shared" si="2"/>
        <v>DTE</v>
      </c>
      <c r="B91" s="28" t="str">
        <f t="shared" si="3"/>
        <v>202</v>
      </c>
      <c r="C91" s="29" t="s">
        <v>318</v>
      </c>
      <c r="D91" s="30" t="s">
        <v>319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 ht="12.75">
      <c r="A92" s="28" t="str">
        <f t="shared" si="2"/>
        <v>DTE</v>
      </c>
      <c r="B92" s="28" t="str">
        <f t="shared" si="3"/>
        <v>102</v>
      </c>
      <c r="C92" s="29" t="s">
        <v>320</v>
      </c>
      <c r="D92" s="30" t="s">
        <v>315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 ht="12.75">
      <c r="A93" s="28" t="str">
        <f t="shared" si="2"/>
        <v>DTE</v>
      </c>
      <c r="B93" s="28" t="str">
        <f t="shared" si="3"/>
        <v>152</v>
      </c>
      <c r="C93" s="29" t="s">
        <v>321</v>
      </c>
      <c r="D93" s="30" t="s">
        <v>317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 ht="12.75">
      <c r="A94" s="28" t="str">
        <f t="shared" si="2"/>
        <v>DTE</v>
      </c>
      <c r="B94" s="28" t="str">
        <f t="shared" si="3"/>
        <v>202</v>
      </c>
      <c r="C94" s="29" t="s">
        <v>322</v>
      </c>
      <c r="D94" s="30" t="s">
        <v>319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 ht="12.75">
      <c r="A95" s="28" t="str">
        <f>LEFT(C95,3)</f>
        <v>DTE</v>
      </c>
      <c r="B95" s="28" t="str">
        <f>RIGHT(C95,3)</f>
        <v>102</v>
      </c>
      <c r="C95" s="29" t="s">
        <v>598</v>
      </c>
      <c r="D95" s="30" t="s">
        <v>315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 ht="12.75">
      <c r="A96" s="28" t="str">
        <f t="shared" si="2"/>
        <v>ECL</v>
      </c>
      <c r="B96" s="28" t="str">
        <f t="shared" si="3"/>
        <v>301</v>
      </c>
      <c r="C96" s="29" t="s">
        <v>323</v>
      </c>
      <c r="D96" s="30" t="s">
        <v>324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 ht="12.75">
      <c r="A97" s="28" t="str">
        <f t="shared" si="2"/>
        <v>ECL</v>
      </c>
      <c r="B97" s="28" t="str">
        <f t="shared" si="3"/>
        <v>352</v>
      </c>
      <c r="C97" s="29" t="s">
        <v>325</v>
      </c>
      <c r="D97" s="30" t="s">
        <v>326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 ht="12.75">
      <c r="A98" s="28" t="str">
        <f t="shared" si="2"/>
        <v>ECL</v>
      </c>
      <c r="B98" s="28" t="str">
        <f t="shared" si="3"/>
        <v>394</v>
      </c>
      <c r="C98" s="29" t="s">
        <v>327</v>
      </c>
      <c r="D98" s="30" t="s">
        <v>328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 ht="12.75">
      <c r="A99" s="28" t="str">
        <f t="shared" si="2"/>
        <v>ECL</v>
      </c>
      <c r="B99" s="28" t="str">
        <f t="shared" si="3"/>
        <v>420</v>
      </c>
      <c r="C99" s="29" t="s">
        <v>329</v>
      </c>
      <c r="D99" s="30" t="s">
        <v>330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 ht="12.75">
      <c r="A100" s="28" t="str">
        <f t="shared" si="2"/>
        <v>ECO</v>
      </c>
      <c r="B100" s="28" t="str">
        <f t="shared" si="3"/>
        <v>391</v>
      </c>
      <c r="C100" s="29" t="s">
        <v>331</v>
      </c>
      <c r="D100" s="30" t="s">
        <v>332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 ht="12.75">
      <c r="A101" s="28" t="str">
        <f t="shared" si="2"/>
        <v>ES </v>
      </c>
      <c r="B101" s="28" t="str">
        <f t="shared" si="3"/>
        <v>101</v>
      </c>
      <c r="C101" s="29" t="s">
        <v>333</v>
      </c>
      <c r="D101" s="30" t="s">
        <v>334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 ht="12.75">
      <c r="A102" s="28" t="str">
        <f t="shared" si="2"/>
        <v>ES </v>
      </c>
      <c r="B102" s="28" t="str">
        <f t="shared" si="3"/>
        <v>102</v>
      </c>
      <c r="C102" s="29" t="s">
        <v>335</v>
      </c>
      <c r="D102" s="30" t="s">
        <v>336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 ht="12.75">
      <c r="A103" s="28" t="str">
        <f t="shared" si="2"/>
        <v>ES </v>
      </c>
      <c r="B103" s="28" t="str">
        <f t="shared" si="3"/>
        <v>221</v>
      </c>
      <c r="C103" s="29" t="s">
        <v>337</v>
      </c>
      <c r="D103" s="30" t="s">
        <v>338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 ht="12.75">
      <c r="A104" s="28" t="str">
        <f t="shared" si="2"/>
        <v>ES </v>
      </c>
      <c r="B104" s="28" t="str">
        <f t="shared" si="3"/>
        <v>222</v>
      </c>
      <c r="C104" s="29" t="s">
        <v>339</v>
      </c>
      <c r="D104" s="30" t="s">
        <v>340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 ht="12.75">
      <c r="A105" s="28" t="str">
        <f t="shared" si="2"/>
        <v>ES </v>
      </c>
      <c r="B105" s="28" t="str">
        <f t="shared" si="3"/>
        <v>223</v>
      </c>
      <c r="C105" s="29" t="s">
        <v>341</v>
      </c>
      <c r="D105" s="30" t="s">
        <v>342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 ht="12.75">
      <c r="A106" s="28" t="str">
        <f aca="true" t="shared" si="4" ref="A106:A169">LEFT(C106,3)</f>
        <v>ES </v>
      </c>
      <c r="B106" s="28" t="str">
        <f aca="true" t="shared" si="5" ref="B106:B169">RIGHT(C106,3)</f>
        <v>226</v>
      </c>
      <c r="C106" s="29" t="s">
        <v>343</v>
      </c>
      <c r="D106" s="30" t="s">
        <v>344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 ht="12.75">
      <c r="A107" s="28" t="str">
        <f t="shared" si="4"/>
        <v>ES </v>
      </c>
      <c r="B107" s="28" t="str">
        <f t="shared" si="5"/>
        <v>271</v>
      </c>
      <c r="C107" s="29" t="s">
        <v>345</v>
      </c>
      <c r="D107" s="30" t="s">
        <v>346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 ht="12.75">
      <c r="A108" s="28" t="str">
        <f t="shared" si="4"/>
        <v>ES </v>
      </c>
      <c r="B108" s="28" t="str">
        <f t="shared" si="5"/>
        <v>272</v>
      </c>
      <c r="C108" s="29" t="s">
        <v>347</v>
      </c>
      <c r="D108" s="30" t="s">
        <v>348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 ht="12.75">
      <c r="A109" s="28" t="str">
        <f t="shared" si="4"/>
        <v>ES </v>
      </c>
      <c r="B109" s="28" t="str">
        <f t="shared" si="5"/>
        <v>273</v>
      </c>
      <c r="C109" s="29" t="s">
        <v>349</v>
      </c>
      <c r="D109" s="30" t="s">
        <v>350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 ht="12.75">
      <c r="A110" s="28" t="str">
        <f t="shared" si="4"/>
        <v>ES </v>
      </c>
      <c r="B110" s="28" t="str">
        <f t="shared" si="5"/>
        <v>276</v>
      </c>
      <c r="C110" s="29" t="s">
        <v>351</v>
      </c>
      <c r="D110" s="30" t="s">
        <v>352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 ht="12.75">
      <c r="A111" s="28" t="str">
        <f t="shared" si="4"/>
        <v>ES </v>
      </c>
      <c r="B111" s="28" t="str">
        <f t="shared" si="5"/>
        <v>303</v>
      </c>
      <c r="C111" s="29" t="s">
        <v>353</v>
      </c>
      <c r="D111" s="30" t="s">
        <v>354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 ht="12.75">
      <c r="A112" s="28" t="str">
        <f t="shared" si="4"/>
        <v>EVR</v>
      </c>
      <c r="B112" s="28" t="str">
        <f t="shared" si="5"/>
        <v>101</v>
      </c>
      <c r="C112" s="29" t="s">
        <v>355</v>
      </c>
      <c r="D112" s="30" t="s">
        <v>356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 ht="12.75">
      <c r="A113" s="28" t="str">
        <f t="shared" si="4"/>
        <v>EVR</v>
      </c>
      <c r="B113" s="28" t="str">
        <f t="shared" si="5"/>
        <v>103</v>
      </c>
      <c r="C113" s="29" t="s">
        <v>357</v>
      </c>
      <c r="D113" s="30" t="s">
        <v>358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 ht="12.75">
      <c r="A114" s="28" t="str">
        <f t="shared" si="4"/>
        <v>EVR</v>
      </c>
      <c r="B114" s="28" t="str">
        <f t="shared" si="5"/>
        <v>205</v>
      </c>
      <c r="C114" s="29" t="s">
        <v>359</v>
      </c>
      <c r="D114" s="30" t="s">
        <v>360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 ht="12.75">
      <c r="A115" s="28" t="str">
        <f t="shared" si="4"/>
        <v>EVR</v>
      </c>
      <c r="B115" s="28" t="str">
        <f t="shared" si="5"/>
        <v>248</v>
      </c>
      <c r="C115" s="29" t="s">
        <v>361</v>
      </c>
      <c r="D115" s="30" t="s">
        <v>200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 ht="12.75">
      <c r="A116" s="28" t="str">
        <f t="shared" si="4"/>
        <v>EVR</v>
      </c>
      <c r="B116" s="28" t="str">
        <f t="shared" si="5"/>
        <v>296</v>
      </c>
      <c r="C116" s="29" t="s">
        <v>362</v>
      </c>
      <c r="D116" s="30" t="s">
        <v>290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 ht="12.75">
      <c r="A117" s="28" t="str">
        <f t="shared" si="4"/>
        <v>EVR</v>
      </c>
      <c r="B117" s="28" t="str">
        <f t="shared" si="5"/>
        <v>348</v>
      </c>
      <c r="C117" s="29" t="s">
        <v>363</v>
      </c>
      <c r="D117" s="30" t="s">
        <v>239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 ht="12.75">
      <c r="A118" s="28" t="str">
        <f t="shared" si="4"/>
        <v>EVR</v>
      </c>
      <c r="B118" s="28" t="str">
        <f t="shared" si="5"/>
        <v>349</v>
      </c>
      <c r="C118" s="29" t="s">
        <v>364</v>
      </c>
      <c r="D118" s="30" t="s">
        <v>297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 ht="12.75">
      <c r="A119" s="28" t="str">
        <f t="shared" si="4"/>
        <v>EVR</v>
      </c>
      <c r="B119" s="28" t="str">
        <f t="shared" si="5"/>
        <v>350</v>
      </c>
      <c r="C119" s="29" t="s">
        <v>365</v>
      </c>
      <c r="D119" s="30" t="s">
        <v>366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 ht="12.75">
      <c r="A120" s="28" t="str">
        <f t="shared" si="4"/>
        <v>EVR</v>
      </c>
      <c r="B120" s="28" t="str">
        <f t="shared" si="5"/>
        <v>353</v>
      </c>
      <c r="C120" s="29" t="s">
        <v>367</v>
      </c>
      <c r="D120" s="30" t="s">
        <v>368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 ht="12.75">
      <c r="A121" s="28" t="str">
        <f t="shared" si="4"/>
        <v>EVR</v>
      </c>
      <c r="B121" s="28" t="str">
        <f t="shared" si="5"/>
        <v>354</v>
      </c>
      <c r="C121" s="29" t="s">
        <v>369</v>
      </c>
      <c r="D121" s="30" t="s">
        <v>370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 ht="12.75">
      <c r="A122" s="28" t="str">
        <f t="shared" si="4"/>
        <v>EVR</v>
      </c>
      <c r="B122" s="28" t="str">
        <f t="shared" si="5"/>
        <v>355</v>
      </c>
      <c r="C122" s="29" t="s">
        <v>371</v>
      </c>
      <c r="D122" s="30" t="s">
        <v>372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 ht="12.75">
      <c r="A123" s="28" t="str">
        <f t="shared" si="4"/>
        <v>EVR</v>
      </c>
      <c r="B123" s="28" t="str">
        <f t="shared" si="5"/>
        <v>396</v>
      </c>
      <c r="C123" s="29" t="s">
        <v>373</v>
      </c>
      <c r="D123" s="30" t="s">
        <v>290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 ht="12.75">
      <c r="A124" s="28" t="str">
        <f t="shared" si="4"/>
        <v>EVR</v>
      </c>
      <c r="B124" s="28" t="str">
        <f t="shared" si="5"/>
        <v>405</v>
      </c>
      <c r="C124" s="29" t="s">
        <v>374</v>
      </c>
      <c r="D124" s="30" t="s">
        <v>375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 ht="12.75">
      <c r="A125" s="28" t="str">
        <f t="shared" si="4"/>
        <v>EVR</v>
      </c>
      <c r="B125" s="28" t="str">
        <f t="shared" si="5"/>
        <v>406</v>
      </c>
      <c r="C125" s="29" t="s">
        <v>376</v>
      </c>
      <c r="D125" s="30" t="s">
        <v>377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 ht="12.75">
      <c r="A126" s="28" t="str">
        <f t="shared" si="4"/>
        <v>EVR</v>
      </c>
      <c r="B126" s="28" t="str">
        <f t="shared" si="5"/>
        <v>407</v>
      </c>
      <c r="C126" s="29" t="s">
        <v>378</v>
      </c>
      <c r="D126" s="30" t="s">
        <v>379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 ht="12.75">
      <c r="A127" s="28" t="str">
        <f t="shared" si="4"/>
        <v>EVR</v>
      </c>
      <c r="B127" s="28" t="str">
        <f t="shared" si="5"/>
        <v>408</v>
      </c>
      <c r="C127" s="29" t="s">
        <v>380</v>
      </c>
      <c r="D127" s="30" t="s">
        <v>381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 ht="12.75">
      <c r="A128" s="28" t="str">
        <f t="shared" si="4"/>
        <v>EVR</v>
      </c>
      <c r="B128" s="28" t="str">
        <f t="shared" si="5"/>
        <v>414</v>
      </c>
      <c r="C128" s="29" t="s">
        <v>382</v>
      </c>
      <c r="D128" s="30" t="s">
        <v>383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 ht="12.75">
      <c r="A129" s="28" t="str">
        <f t="shared" si="4"/>
        <v>EVR</v>
      </c>
      <c r="B129" s="28" t="str">
        <f t="shared" si="5"/>
        <v>415</v>
      </c>
      <c r="C129" s="29" t="s">
        <v>384</v>
      </c>
      <c r="D129" s="30" t="s">
        <v>385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 ht="12.75">
      <c r="A130" s="28" t="str">
        <f t="shared" si="4"/>
        <v>EVR</v>
      </c>
      <c r="B130" s="28" t="str">
        <f t="shared" si="5"/>
        <v>434</v>
      </c>
      <c r="C130" s="29" t="s">
        <v>386</v>
      </c>
      <c r="D130" s="30" t="s">
        <v>387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 ht="12.75">
      <c r="A131" s="28" t="str">
        <f t="shared" si="4"/>
        <v>EVR</v>
      </c>
      <c r="B131" s="28" t="str">
        <f t="shared" si="5"/>
        <v>447</v>
      </c>
      <c r="C131" s="29" t="s">
        <v>388</v>
      </c>
      <c r="D131" s="30" t="s">
        <v>237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 ht="12.75">
      <c r="A132" s="28" t="str">
        <f t="shared" si="4"/>
        <v>EVR</v>
      </c>
      <c r="B132" s="28" t="str">
        <f t="shared" si="5"/>
        <v>448</v>
      </c>
      <c r="C132" s="29" t="s">
        <v>389</v>
      </c>
      <c r="D132" s="30" t="s">
        <v>239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 ht="12.75">
      <c r="A133" s="28" t="str">
        <f t="shared" si="4"/>
        <v>EVR</v>
      </c>
      <c r="B133" s="28" t="str">
        <f t="shared" si="5"/>
        <v>449</v>
      </c>
      <c r="C133" s="29" t="s">
        <v>390</v>
      </c>
      <c r="D133" s="30" t="s">
        <v>241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 ht="12.75">
      <c r="A134" s="28" t="str">
        <f t="shared" si="4"/>
        <v>EVR</v>
      </c>
      <c r="B134" s="28" t="str">
        <f t="shared" si="5"/>
        <v>450</v>
      </c>
      <c r="C134" s="29" t="s">
        <v>391</v>
      </c>
      <c r="D134" s="30" t="s">
        <v>392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 ht="12.75">
      <c r="A135" s="28" t="str">
        <f t="shared" si="4"/>
        <v>EVR</v>
      </c>
      <c r="B135" s="28" t="str">
        <f t="shared" si="5"/>
        <v>453</v>
      </c>
      <c r="C135" s="29" t="s">
        <v>393</v>
      </c>
      <c r="D135" s="30" t="s">
        <v>394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 ht="12.75">
      <c r="A136" s="28" t="str">
        <f t="shared" si="4"/>
        <v>EVR</v>
      </c>
      <c r="B136" s="28" t="str">
        <f t="shared" si="5"/>
        <v>455</v>
      </c>
      <c r="C136" s="29" t="s">
        <v>395</v>
      </c>
      <c r="D136" s="30" t="s">
        <v>396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 ht="12.75">
      <c r="A137" s="28" t="str">
        <f t="shared" si="4"/>
        <v>EVR</v>
      </c>
      <c r="B137" s="28" t="str">
        <f t="shared" si="5"/>
        <v>456</v>
      </c>
      <c r="C137" s="29" t="s">
        <v>397</v>
      </c>
      <c r="D137" s="30" t="s">
        <v>398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 ht="12.75">
      <c r="A138" s="28" t="str">
        <f t="shared" si="4"/>
        <v>EVR</v>
      </c>
      <c r="B138" s="28" t="str">
        <f t="shared" si="5"/>
        <v>457</v>
      </c>
      <c r="C138" s="29" t="s">
        <v>399</v>
      </c>
      <c r="D138" s="30" t="s">
        <v>400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5" ht="12.75">
      <c r="A139" s="28" t="str">
        <f t="shared" si="4"/>
        <v>EVR</v>
      </c>
      <c r="B139" s="28" t="str">
        <f t="shared" si="5"/>
        <v>496</v>
      </c>
      <c r="C139" s="29" t="s">
        <v>401</v>
      </c>
      <c r="D139" s="30" t="s">
        <v>290</v>
      </c>
      <c r="E139" s="28">
        <v>1</v>
      </c>
    </row>
    <row r="140" spans="1:5" ht="12.75">
      <c r="A140" s="28" t="str">
        <f t="shared" si="4"/>
        <v>EVR</v>
      </c>
      <c r="B140" s="28" t="str">
        <f t="shared" si="5"/>
        <v>497</v>
      </c>
      <c r="C140" s="29" t="s">
        <v>402</v>
      </c>
      <c r="D140" s="30" t="s">
        <v>237</v>
      </c>
      <c r="E140" s="28">
        <v>5</v>
      </c>
    </row>
    <row r="141" spans="1:5" ht="12.75">
      <c r="A141" s="28" t="str">
        <f t="shared" si="4"/>
        <v>EVR</v>
      </c>
      <c r="B141" s="28" t="str">
        <f t="shared" si="5"/>
        <v>499</v>
      </c>
      <c r="C141" s="29" t="s">
        <v>403</v>
      </c>
      <c r="D141" s="30" t="s">
        <v>241</v>
      </c>
      <c r="E141" s="28">
        <v>5</v>
      </c>
    </row>
    <row r="142" spans="1:5" ht="12.75">
      <c r="A142" s="28" t="str">
        <f t="shared" si="4"/>
        <v>FSH</v>
      </c>
      <c r="B142" s="28" t="str">
        <f t="shared" si="5"/>
        <v>161</v>
      </c>
      <c r="C142" s="29" t="s">
        <v>404</v>
      </c>
      <c r="D142" s="30" t="s">
        <v>405</v>
      </c>
      <c r="E142" s="28">
        <v>2</v>
      </c>
    </row>
    <row r="143" spans="1:13" s="31" customFormat="1" ht="12.75">
      <c r="A143" s="28" t="str">
        <f t="shared" si="4"/>
        <v>GEO</v>
      </c>
      <c r="B143" s="28" t="str">
        <f t="shared" si="5"/>
        <v>311</v>
      </c>
      <c r="C143" s="29" t="s">
        <v>406</v>
      </c>
      <c r="D143" s="30" t="s">
        <v>407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 ht="12.75">
      <c r="A144" s="28" t="str">
        <f t="shared" si="4"/>
        <v>GEO</v>
      </c>
      <c r="B144" s="28" t="str">
        <f t="shared" si="5"/>
        <v>372</v>
      </c>
      <c r="C144" s="33" t="s">
        <v>408</v>
      </c>
      <c r="D144" s="30" t="s">
        <v>409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 ht="12.75">
      <c r="A145" s="28" t="str">
        <f t="shared" si="4"/>
        <v>GLY</v>
      </c>
      <c r="B145" s="28" t="str">
        <f t="shared" si="5"/>
        <v>290</v>
      </c>
      <c r="C145" s="33" t="s">
        <v>410</v>
      </c>
      <c r="D145" s="30" t="s">
        <v>411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 ht="12.75">
      <c r="A146" s="28" t="str">
        <f t="shared" si="4"/>
        <v>HYD</v>
      </c>
      <c r="B146" s="28" t="str">
        <f t="shared" si="5"/>
        <v>393</v>
      </c>
      <c r="C146" s="33" t="s">
        <v>412</v>
      </c>
      <c r="D146" s="30" t="s">
        <v>413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 ht="12.75">
      <c r="A147" s="28" t="str">
        <f t="shared" si="4"/>
        <v>HYD</v>
      </c>
      <c r="B147" s="28" t="str">
        <f t="shared" si="5"/>
        <v>398</v>
      </c>
      <c r="C147" s="33" t="s">
        <v>414</v>
      </c>
      <c r="D147" s="30" t="s">
        <v>415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 ht="12.75">
      <c r="A148" s="28" t="str">
        <f t="shared" si="4"/>
        <v>HYD</v>
      </c>
      <c r="B148" s="28" t="str">
        <f t="shared" si="5"/>
        <v>443</v>
      </c>
      <c r="C148" s="33" t="s">
        <v>416</v>
      </c>
      <c r="D148" s="30" t="s">
        <v>417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 ht="12.75">
      <c r="A149" s="28" t="str">
        <f t="shared" si="4"/>
        <v>IE </v>
      </c>
      <c r="B149" s="28" t="str">
        <f t="shared" si="5"/>
        <v>109</v>
      </c>
      <c r="C149" s="33" t="s">
        <v>418</v>
      </c>
      <c r="D149" s="30" t="s">
        <v>419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 ht="12.75">
      <c r="A150" s="28" t="str">
        <f t="shared" si="4"/>
        <v>IE </v>
      </c>
      <c r="B150" s="28" t="str">
        <f t="shared" si="5"/>
        <v>409</v>
      </c>
      <c r="C150" s="33" t="s">
        <v>420</v>
      </c>
      <c r="D150" s="30" t="s">
        <v>421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 ht="12.75">
      <c r="A151" s="28" t="str">
        <f t="shared" si="4"/>
        <v>IS </v>
      </c>
      <c r="B151" s="28" t="str">
        <f t="shared" si="5"/>
        <v>439</v>
      </c>
      <c r="C151" s="33" t="s">
        <v>422</v>
      </c>
      <c r="D151" s="30" t="s">
        <v>423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 ht="12.75">
      <c r="A152" s="28" t="str">
        <f t="shared" si="4"/>
        <v>ITD</v>
      </c>
      <c r="B152" s="28" t="str">
        <f t="shared" si="5"/>
        <v>201</v>
      </c>
      <c r="C152" s="33" t="s">
        <v>424</v>
      </c>
      <c r="D152" s="30" t="s">
        <v>425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 ht="12.75">
      <c r="A153" s="28" t="str">
        <f t="shared" si="4"/>
        <v>ITD</v>
      </c>
      <c r="B153" s="28" t="str">
        <f t="shared" si="5"/>
        <v>250</v>
      </c>
      <c r="C153" s="29" t="s">
        <v>426</v>
      </c>
      <c r="D153" s="30" t="s">
        <v>427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 ht="12.75">
      <c r="A154" s="28" t="str">
        <f t="shared" si="4"/>
        <v>ITD</v>
      </c>
      <c r="B154" s="28" t="str">
        <f t="shared" si="5"/>
        <v>395</v>
      </c>
      <c r="C154" s="29" t="s">
        <v>428</v>
      </c>
      <c r="D154" s="30" t="s">
        <v>429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 ht="12.75">
      <c r="A155" s="28" t="str">
        <f t="shared" si="4"/>
        <v>ITD</v>
      </c>
      <c r="B155" s="28" t="str">
        <f t="shared" si="5"/>
        <v>396</v>
      </c>
      <c r="C155" s="29" t="s">
        <v>430</v>
      </c>
      <c r="D155" s="30" t="s">
        <v>431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 ht="12.75">
      <c r="A156" s="28" t="str">
        <f t="shared" si="4"/>
        <v>ITD</v>
      </c>
      <c r="B156" s="28" t="str">
        <f t="shared" si="5"/>
        <v>403</v>
      </c>
      <c r="C156" s="29" t="s">
        <v>432</v>
      </c>
      <c r="D156" s="30" t="s">
        <v>433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 ht="12.75">
      <c r="A157" s="28" t="str">
        <f t="shared" si="4"/>
        <v>ITD</v>
      </c>
      <c r="B157" s="28" t="str">
        <f t="shared" si="5"/>
        <v>405</v>
      </c>
      <c r="C157" s="29" t="s">
        <v>434</v>
      </c>
      <c r="D157" s="30" t="s">
        <v>435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 ht="12.75">
      <c r="A158" s="28" t="str">
        <f t="shared" si="4"/>
        <v>ITD</v>
      </c>
      <c r="B158" s="28" t="str">
        <f t="shared" si="5"/>
        <v>445</v>
      </c>
      <c r="C158" s="29" t="s">
        <v>436</v>
      </c>
      <c r="D158" s="30" t="s">
        <v>437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 ht="12.75">
      <c r="A159" s="28" t="str">
        <f t="shared" si="4"/>
        <v>ITD</v>
      </c>
      <c r="B159" s="28" t="str">
        <f t="shared" si="5"/>
        <v>446</v>
      </c>
      <c r="C159" s="29" t="s">
        <v>438</v>
      </c>
      <c r="D159" s="30" t="s">
        <v>439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 ht="12.75">
      <c r="A160" s="28" t="str">
        <f t="shared" si="4"/>
        <v>ITD</v>
      </c>
      <c r="B160" s="28" t="str">
        <f t="shared" si="5"/>
        <v>447</v>
      </c>
      <c r="C160" s="29" t="s">
        <v>440</v>
      </c>
      <c r="D160" s="30" t="s">
        <v>237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 ht="12.75">
      <c r="A161" s="28" t="str">
        <f t="shared" si="4"/>
        <v>ITD</v>
      </c>
      <c r="B161" s="28" t="str">
        <f t="shared" si="5"/>
        <v>448</v>
      </c>
      <c r="C161" s="29" t="s">
        <v>441</v>
      </c>
      <c r="D161" s="30" t="s">
        <v>239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 ht="12.75">
      <c r="A162" s="28" t="str">
        <f t="shared" si="4"/>
        <v>ITD</v>
      </c>
      <c r="B162" s="28" t="str">
        <f t="shared" si="5"/>
        <v>449</v>
      </c>
      <c r="C162" s="29" t="s">
        <v>442</v>
      </c>
      <c r="D162" s="30" t="s">
        <v>241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 ht="12.75">
      <c r="A163" s="28" t="str">
        <f t="shared" si="4"/>
        <v>LAW</v>
      </c>
      <c r="B163" s="28" t="str">
        <f t="shared" si="5"/>
        <v>391</v>
      </c>
      <c r="C163" s="29" t="s">
        <v>443</v>
      </c>
      <c r="D163" s="30" t="s">
        <v>444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 ht="12.75">
      <c r="A164" s="28" t="str">
        <f t="shared" si="4"/>
        <v>MEC</v>
      </c>
      <c r="B164" s="28" t="str">
        <f t="shared" si="5"/>
        <v>206</v>
      </c>
      <c r="C164" s="29" t="s">
        <v>445</v>
      </c>
      <c r="D164" s="30" t="s">
        <v>446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 ht="12.75">
      <c r="A165" s="28" t="str">
        <f t="shared" si="4"/>
        <v>PSY</v>
      </c>
      <c r="B165" s="28" t="str">
        <f t="shared" si="5"/>
        <v>111</v>
      </c>
      <c r="C165" s="29" t="s">
        <v>447</v>
      </c>
      <c r="D165" s="30" t="s">
        <v>448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 ht="12.75">
      <c r="A166" s="28" t="str">
        <f t="shared" si="4"/>
        <v>PHY</v>
      </c>
      <c r="B166" s="28" t="str">
        <f t="shared" si="5"/>
        <v>306</v>
      </c>
      <c r="C166" s="29" t="s">
        <v>449</v>
      </c>
      <c r="D166" s="30" t="s">
        <v>450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 ht="12.75">
      <c r="A167" s="28" t="str">
        <f t="shared" si="4"/>
        <v>PHY</v>
      </c>
      <c r="B167" s="28" t="str">
        <f t="shared" si="5"/>
        <v>307</v>
      </c>
      <c r="C167" s="29" t="s">
        <v>451</v>
      </c>
      <c r="D167" s="30" t="s">
        <v>452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 ht="12.75">
      <c r="A168" s="28" t="str">
        <f t="shared" si="4"/>
        <v>TOX</v>
      </c>
      <c r="B168" s="28" t="str">
        <f t="shared" si="5"/>
        <v>301</v>
      </c>
      <c r="C168" s="29" t="s">
        <v>453</v>
      </c>
      <c r="D168" s="30" t="s">
        <v>454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 ht="12.75">
      <c r="A169" s="28" t="str">
        <f t="shared" si="4"/>
        <v>TOX</v>
      </c>
      <c r="B169" s="28" t="str">
        <f t="shared" si="5"/>
        <v>405</v>
      </c>
      <c r="C169" s="29" t="s">
        <v>455</v>
      </c>
      <c r="D169" s="30" t="s">
        <v>456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 ht="12.75">
      <c r="A170" s="28" t="str">
        <f>LEFT(C170,3)</f>
        <v>TOX</v>
      </c>
      <c r="B170" s="28" t="str">
        <f>RIGHT(C170,3)</f>
        <v>423</v>
      </c>
      <c r="C170" s="29" t="s">
        <v>457</v>
      </c>
      <c r="D170" s="30" t="s">
        <v>458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 ht="12.75">
      <c r="A171" s="28" t="str">
        <f>LEFT(C171,3)</f>
        <v>THR</v>
      </c>
      <c r="B171" s="28" t="str">
        <f>RIGHT(C171,3)</f>
        <v>391</v>
      </c>
      <c r="C171" s="29" t="s">
        <v>459</v>
      </c>
      <c r="D171" s="30" t="s">
        <v>460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 ht="12.75">
      <c r="A172" s="28" t="str">
        <f>LEFT(C172,3)</f>
        <v>BCH</v>
      </c>
      <c r="B172" s="28" t="str">
        <f>RIGHT(C172,3)</f>
        <v>201</v>
      </c>
      <c r="C172" s="29" t="s">
        <v>466</v>
      </c>
      <c r="D172" s="30" t="s">
        <v>467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 ht="12.75">
      <c r="A173" s="28" t="str">
        <f aca="true" t="shared" si="6" ref="A173:A179">LEFT(C173,3)</f>
        <v>BCH</v>
      </c>
      <c r="B173" s="28" t="str">
        <f aca="true" t="shared" si="7" ref="B173:B179">RIGHT(C173,3)</f>
        <v>301</v>
      </c>
      <c r="C173" s="29" t="s">
        <v>468</v>
      </c>
      <c r="D173" s="30" t="s">
        <v>469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 ht="12.75">
      <c r="A174" s="28" t="str">
        <f t="shared" si="6"/>
        <v>BIO</v>
      </c>
      <c r="B174" s="28" t="str">
        <f t="shared" si="7"/>
        <v>101</v>
      </c>
      <c r="C174" s="29" t="s">
        <v>470</v>
      </c>
      <c r="D174" s="30" t="s">
        <v>471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 ht="12.75">
      <c r="A175" s="28" t="str">
        <f t="shared" si="6"/>
        <v>CHE</v>
      </c>
      <c r="B175" s="28" t="str">
        <f t="shared" si="7"/>
        <v>100</v>
      </c>
      <c r="C175" s="29" t="s">
        <v>472</v>
      </c>
      <c r="D175" s="30" t="s">
        <v>473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 ht="12.75">
      <c r="A176" s="28" t="str">
        <f t="shared" si="6"/>
        <v>CHE</v>
      </c>
      <c r="B176" s="28" t="str">
        <f t="shared" si="7"/>
        <v>101</v>
      </c>
      <c r="C176" s="29" t="s">
        <v>474</v>
      </c>
      <c r="D176" s="30" t="s">
        <v>475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 ht="12.75">
      <c r="A177" s="28" t="str">
        <f t="shared" si="6"/>
        <v>CHE</v>
      </c>
      <c r="B177" s="28" t="str">
        <f t="shared" si="7"/>
        <v>202</v>
      </c>
      <c r="C177" s="29" t="s">
        <v>476</v>
      </c>
      <c r="D177" s="30" t="s">
        <v>477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 ht="12.75">
      <c r="A178" s="28" t="str">
        <f t="shared" si="6"/>
        <v>CHE</v>
      </c>
      <c r="B178" s="28" t="str">
        <f t="shared" si="7"/>
        <v>203</v>
      </c>
      <c r="C178" s="29" t="s">
        <v>478</v>
      </c>
      <c r="D178" s="30" t="s">
        <v>479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 ht="12.75">
      <c r="A179" s="28" t="str">
        <f t="shared" si="6"/>
        <v>CHE</v>
      </c>
      <c r="B179" s="28" t="str">
        <f t="shared" si="7"/>
        <v>215</v>
      </c>
      <c r="C179" s="29" t="s">
        <v>480</v>
      </c>
      <c r="D179" s="30" t="s">
        <v>481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 ht="12.75">
      <c r="A180" s="28" t="str">
        <f aca="true" t="shared" si="8" ref="A180:A222">LEFT(C180,3)</f>
        <v>CHE</v>
      </c>
      <c r="B180" s="28" t="str">
        <f aca="true" t="shared" si="9" ref="B180:B222">RIGHT(C180,3)</f>
        <v>230</v>
      </c>
      <c r="C180" s="29" t="s">
        <v>482</v>
      </c>
      <c r="D180" s="30" t="s">
        <v>483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 ht="12.75">
      <c r="A181" s="28" t="str">
        <f t="shared" si="8"/>
        <v>CHE</v>
      </c>
      <c r="B181" s="28" t="str">
        <f t="shared" si="9"/>
        <v>254</v>
      </c>
      <c r="C181" s="29" t="s">
        <v>484</v>
      </c>
      <c r="D181" s="30" t="s">
        <v>485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 ht="12.75">
      <c r="A182" s="28" t="str">
        <f t="shared" si="8"/>
        <v>CHE</v>
      </c>
      <c r="B182" s="28" t="str">
        <f t="shared" si="9"/>
        <v>260</v>
      </c>
      <c r="C182" s="29" t="s">
        <v>486</v>
      </c>
      <c r="D182" s="30" t="s">
        <v>487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 ht="12.75">
      <c r="A183" s="28" t="str">
        <f t="shared" si="8"/>
        <v>CHE</v>
      </c>
      <c r="B183" s="28" t="str">
        <f t="shared" si="9"/>
        <v>263</v>
      </c>
      <c r="C183" s="29" t="s">
        <v>488</v>
      </c>
      <c r="D183" s="30" t="s">
        <v>489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 ht="12.75">
      <c r="A184" s="28" t="str">
        <f t="shared" si="8"/>
        <v>CHE</v>
      </c>
      <c r="B184" s="28" t="str">
        <f t="shared" si="9"/>
        <v>265</v>
      </c>
      <c r="C184" s="29" t="s">
        <v>490</v>
      </c>
      <c r="D184" s="30" t="s">
        <v>491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 ht="12.75">
      <c r="A185" s="28" t="str">
        <f t="shared" si="8"/>
        <v>CHE</v>
      </c>
      <c r="B185" s="28" t="str">
        <f t="shared" si="9"/>
        <v>273</v>
      </c>
      <c r="C185" s="29" t="s">
        <v>492</v>
      </c>
      <c r="D185" s="30" t="s">
        <v>493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 ht="12.75">
      <c r="A186" s="28" t="str">
        <f t="shared" si="8"/>
        <v>CHE</v>
      </c>
      <c r="B186" s="28" t="str">
        <f t="shared" si="9"/>
        <v>274</v>
      </c>
      <c r="C186" s="29" t="s">
        <v>494</v>
      </c>
      <c r="D186" s="30" t="s">
        <v>495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 ht="12.75">
      <c r="A187" s="28" t="str">
        <f t="shared" si="8"/>
        <v>CHE</v>
      </c>
      <c r="B187" s="28" t="str">
        <f t="shared" si="9"/>
        <v>309</v>
      </c>
      <c r="C187" s="29" t="s">
        <v>142</v>
      </c>
      <c r="D187" s="30" t="s">
        <v>130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 ht="12.75">
      <c r="A188" s="28" t="str">
        <f t="shared" si="8"/>
        <v>CHE</v>
      </c>
      <c r="B188" s="28" t="str">
        <f t="shared" si="9"/>
        <v>371</v>
      </c>
      <c r="C188" s="29" t="s">
        <v>496</v>
      </c>
      <c r="D188" s="30" t="s">
        <v>497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 ht="12.75">
      <c r="A189" s="28" t="str">
        <f t="shared" si="8"/>
        <v>CHE</v>
      </c>
      <c r="B189" s="28" t="str">
        <f t="shared" si="9"/>
        <v>373</v>
      </c>
      <c r="C189" s="29" t="s">
        <v>498</v>
      </c>
      <c r="D189" s="30" t="s">
        <v>499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 ht="12.75">
      <c r="A190" s="28" t="str">
        <f t="shared" si="8"/>
        <v>CHE</v>
      </c>
      <c r="B190" s="28" t="str">
        <f t="shared" si="9"/>
        <v>473</v>
      </c>
      <c r="C190" s="29" t="s">
        <v>500</v>
      </c>
      <c r="D190" s="30" t="s">
        <v>501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 ht="12.75">
      <c r="A191" s="28" t="str">
        <f t="shared" si="8"/>
        <v>LAW</v>
      </c>
      <c r="B191" s="28" t="str">
        <f t="shared" si="9"/>
        <v>403</v>
      </c>
      <c r="C191" s="29" t="s">
        <v>502</v>
      </c>
      <c r="D191" s="30" t="s">
        <v>503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 ht="12.75">
      <c r="A192" s="28" t="str">
        <f t="shared" si="8"/>
        <v>MTH</v>
      </c>
      <c r="B192" s="28" t="str">
        <f t="shared" si="9"/>
        <v>100</v>
      </c>
      <c r="C192" s="29" t="s">
        <v>504</v>
      </c>
      <c r="D192" s="30" t="s">
        <v>505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 ht="12.75">
      <c r="A193" s="28" t="str">
        <f t="shared" si="8"/>
        <v>MTH</v>
      </c>
      <c r="B193" s="28" t="str">
        <f t="shared" si="9"/>
        <v>101</v>
      </c>
      <c r="C193" s="29" t="s">
        <v>506</v>
      </c>
      <c r="D193" s="30" t="s">
        <v>507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 ht="12.75">
      <c r="A194" s="28" t="str">
        <f t="shared" si="8"/>
        <v>MTH</v>
      </c>
      <c r="B194" s="28" t="str">
        <f t="shared" si="9"/>
        <v>102</v>
      </c>
      <c r="C194" s="29" t="s">
        <v>508</v>
      </c>
      <c r="D194" s="30" t="s">
        <v>509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 ht="12.75">
      <c r="A195" s="28" t="str">
        <f t="shared" si="8"/>
        <v>MTH</v>
      </c>
      <c r="B195" s="28" t="str">
        <f t="shared" si="9"/>
        <v>103</v>
      </c>
      <c r="C195" s="29" t="s">
        <v>510</v>
      </c>
      <c r="D195" s="30" t="s">
        <v>511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 ht="12.75">
      <c r="A196" s="28" t="str">
        <f t="shared" si="8"/>
        <v>MTH</v>
      </c>
      <c r="B196" s="28" t="str">
        <f t="shared" si="9"/>
        <v>104</v>
      </c>
      <c r="C196" s="29" t="s">
        <v>512</v>
      </c>
      <c r="D196" s="30" t="s">
        <v>513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 ht="12.75">
      <c r="A197" s="28" t="str">
        <f t="shared" si="8"/>
        <v>MTH</v>
      </c>
      <c r="B197" s="28" t="str">
        <f t="shared" si="9"/>
        <v>203</v>
      </c>
      <c r="C197" s="29" t="s">
        <v>514</v>
      </c>
      <c r="D197" s="30" t="s">
        <v>515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 ht="12.75">
      <c r="A198" s="28" t="str">
        <f t="shared" si="8"/>
        <v>MTH</v>
      </c>
      <c r="B198" s="28" t="str">
        <f t="shared" si="9"/>
        <v>233</v>
      </c>
      <c r="C198" s="29" t="s">
        <v>516</v>
      </c>
      <c r="D198" s="30" t="s">
        <v>517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 ht="12.75">
      <c r="A199" s="28" t="str">
        <f t="shared" si="8"/>
        <v>MTH</v>
      </c>
      <c r="B199" s="28" t="str">
        <f t="shared" si="9"/>
        <v>283</v>
      </c>
      <c r="C199" s="29" t="s">
        <v>518</v>
      </c>
      <c r="D199" s="30" t="s">
        <v>519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 ht="12.75">
      <c r="A200" s="28" t="str">
        <f t="shared" si="8"/>
        <v>MTH</v>
      </c>
      <c r="B200" s="28" t="str">
        <f t="shared" si="9"/>
        <v>293</v>
      </c>
      <c r="C200" s="29" t="s">
        <v>520</v>
      </c>
      <c r="D200" s="30" t="s">
        <v>521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 ht="12.75">
      <c r="A201" s="28" t="str">
        <f t="shared" si="8"/>
        <v>MTH</v>
      </c>
      <c r="B201" s="28" t="str">
        <f t="shared" si="9"/>
        <v>554</v>
      </c>
      <c r="C201" s="29" t="s">
        <v>522</v>
      </c>
      <c r="D201" s="30" t="s">
        <v>523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 ht="12.75">
      <c r="A202" s="28" t="str">
        <f t="shared" si="8"/>
        <v>PHY</v>
      </c>
      <c r="B202" s="28" t="str">
        <f t="shared" si="9"/>
        <v>101</v>
      </c>
      <c r="C202" s="29" t="s">
        <v>524</v>
      </c>
      <c r="D202" s="30" t="s">
        <v>525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 ht="12.75">
      <c r="A203" s="28" t="str">
        <f t="shared" si="8"/>
        <v>PHY</v>
      </c>
      <c r="B203" s="28" t="str">
        <f t="shared" si="9"/>
        <v>102</v>
      </c>
      <c r="C203" s="29" t="s">
        <v>526</v>
      </c>
      <c r="D203" s="30" t="s">
        <v>527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 ht="12.75">
      <c r="A204" s="28" t="str">
        <f t="shared" si="8"/>
        <v>PHY</v>
      </c>
      <c r="B204" s="28" t="str">
        <f t="shared" si="9"/>
        <v>142</v>
      </c>
      <c r="C204" s="29" t="s">
        <v>528</v>
      </c>
      <c r="D204" s="30" t="s">
        <v>529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 ht="12.75">
      <c r="A205" s="28" t="str">
        <f t="shared" si="8"/>
        <v>PHY</v>
      </c>
      <c r="B205" s="28" t="str">
        <f t="shared" si="9"/>
        <v>443</v>
      </c>
      <c r="C205" s="29" t="s">
        <v>530</v>
      </c>
      <c r="D205" s="30" t="s">
        <v>531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 ht="12.75">
      <c r="A206" s="28" t="str">
        <f t="shared" si="8"/>
        <v>STA</v>
      </c>
      <c r="B206" s="28" t="str">
        <f t="shared" si="9"/>
        <v>151</v>
      </c>
      <c r="C206" s="29" t="s">
        <v>532</v>
      </c>
      <c r="D206" s="30" t="s">
        <v>533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 ht="12.75">
      <c r="A207" s="28" t="str">
        <f t="shared" si="8"/>
        <v>STA</v>
      </c>
      <c r="B207" s="28" t="str">
        <f t="shared" si="9"/>
        <v>277</v>
      </c>
      <c r="C207" s="29" t="s">
        <v>584</v>
      </c>
      <c r="D207" s="30" t="s">
        <v>585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 ht="12.75">
      <c r="A208" s="28" t="str">
        <f t="shared" si="8"/>
        <v>STA</v>
      </c>
      <c r="B208" s="28" t="str">
        <f t="shared" si="9"/>
        <v>212</v>
      </c>
      <c r="C208" s="29" t="s">
        <v>534</v>
      </c>
      <c r="D208" s="30" t="s">
        <v>535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 ht="12.75">
      <c r="A209" s="28" t="str">
        <f t="shared" si="8"/>
        <v>IS-</v>
      </c>
      <c r="B209" s="28" t="str">
        <f t="shared" si="9"/>
        <v>101</v>
      </c>
      <c r="C209" s="29" t="s">
        <v>599</v>
      </c>
      <c r="D209" s="30" t="s">
        <v>600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 ht="12.75">
      <c r="A210" s="28" t="str">
        <f t="shared" si="8"/>
        <v>ID </v>
      </c>
      <c r="B210" s="28" t="str">
        <f t="shared" si="9"/>
        <v>302</v>
      </c>
      <c r="C210" s="29" t="s">
        <v>592</v>
      </c>
      <c r="D210" s="30" t="s">
        <v>593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 ht="12.75">
      <c r="A211" s="28" t="str">
        <f t="shared" si="8"/>
        <v>ID </v>
      </c>
      <c r="B211" s="28" t="str">
        <f t="shared" si="9"/>
        <v>330</v>
      </c>
      <c r="C211" s="29" t="s">
        <v>615</v>
      </c>
      <c r="D211" s="30" t="s">
        <v>616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 ht="12.75">
      <c r="A212" s="28" t="str">
        <f t="shared" si="8"/>
        <v>STA</v>
      </c>
      <c r="B212" s="28" t="str">
        <f t="shared" si="9"/>
        <v>571</v>
      </c>
      <c r="C212" s="29" t="s">
        <v>536</v>
      </c>
      <c r="D212" s="30" t="s">
        <v>537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 ht="12.75">
      <c r="A213" s="28" t="str">
        <f t="shared" si="8"/>
        <v>FSE</v>
      </c>
      <c r="B213" s="28" t="str">
        <f t="shared" si="9"/>
        <v>101</v>
      </c>
      <c r="C213" s="29" t="s">
        <v>594</v>
      </c>
      <c r="D213" s="31" t="s">
        <v>595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 ht="12.75">
      <c r="A214" s="28" t="str">
        <f t="shared" si="8"/>
        <v>FSE</v>
      </c>
      <c r="B214" s="28" t="str">
        <f t="shared" si="9"/>
        <v>296</v>
      </c>
      <c r="C214" s="29" t="s">
        <v>601</v>
      </c>
      <c r="D214" s="31" t="s">
        <v>290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 ht="12.75">
      <c r="A215" s="28" t="str">
        <f t="shared" si="8"/>
        <v>DTE</v>
      </c>
      <c r="B215" s="28" t="str">
        <f t="shared" si="9"/>
        <v>152</v>
      </c>
      <c r="C215" s="29" t="s">
        <v>604</v>
      </c>
      <c r="D215" s="31" t="s">
        <v>317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 ht="12.75">
      <c r="A216" s="28" t="str">
        <f t="shared" si="8"/>
        <v>CHE</v>
      </c>
      <c r="B216" s="28" t="str">
        <f t="shared" si="9"/>
        <v>359</v>
      </c>
      <c r="C216" s="29" t="s">
        <v>605</v>
      </c>
      <c r="D216" s="31" t="s">
        <v>606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 ht="12.75">
      <c r="A217" s="28" t="str">
        <f t="shared" si="8"/>
        <v>ENG</v>
      </c>
      <c r="B217" s="28" t="str">
        <f t="shared" si="9"/>
        <v>381</v>
      </c>
      <c r="C217" s="29" t="s">
        <v>602</v>
      </c>
      <c r="D217" s="31" t="s">
        <v>603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 ht="12.75">
      <c r="A218" s="28" t="str">
        <f t="shared" si="8"/>
        <v>ENG</v>
      </c>
      <c r="B218" s="28" t="str">
        <f t="shared" si="9"/>
        <v>331</v>
      </c>
      <c r="C218" s="29" t="s">
        <v>609</v>
      </c>
      <c r="D218" s="31" t="s">
        <v>610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 ht="12.75">
      <c r="A219" s="28" t="str">
        <f t="shared" si="8"/>
        <v>EVR</v>
      </c>
      <c r="B219" s="28" t="str">
        <f t="shared" si="9"/>
        <v>100</v>
      </c>
      <c r="C219" s="29" t="s">
        <v>607</v>
      </c>
      <c r="D219" s="31" t="s">
        <v>608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 ht="12.75">
      <c r="A220" s="28" t="str">
        <f t="shared" si="8"/>
        <v>EVR</v>
      </c>
      <c r="B220" s="28" t="str">
        <f t="shared" si="9"/>
        <v>413</v>
      </c>
      <c r="C220" s="29" t="s">
        <v>611</v>
      </c>
      <c r="D220" s="31" t="s">
        <v>612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 ht="12.75">
      <c r="A221" s="28" t="str">
        <f t="shared" si="8"/>
        <v>THR</v>
      </c>
      <c r="B221" s="28" t="str">
        <f t="shared" si="9"/>
        <v>201</v>
      </c>
      <c r="C221" s="29" t="s">
        <v>613</v>
      </c>
      <c r="D221" s="31" t="s">
        <v>614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 ht="12.75">
      <c r="A222" s="140" t="str">
        <f t="shared" si="8"/>
        <v>EVR</v>
      </c>
      <c r="B222" s="140" t="str">
        <f t="shared" si="9"/>
        <v>404</v>
      </c>
      <c r="C222" s="141" t="s">
        <v>596</v>
      </c>
      <c r="D222" s="142" t="s">
        <v>597</v>
      </c>
      <c r="E222" s="140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 ht="12.75">
      <c r="A223" s="28" t="str">
        <f>LEFT(C223,3)</f>
        <v>EVR</v>
      </c>
      <c r="B223" s="28" t="str">
        <f>RIGHT(C223,3)</f>
        <v>404</v>
      </c>
      <c r="C223" s="29" t="s">
        <v>596</v>
      </c>
      <c r="D223" s="31" t="s">
        <v>597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5" ht="15">
      <c r="A224" s="28" t="str">
        <f>LEFT(C224,3)</f>
        <v>ANA</v>
      </c>
      <c r="B224" s="28" t="str">
        <f>RIGHT(C224,3)</f>
        <v>201</v>
      </c>
      <c r="C224" s="128" t="s">
        <v>618</v>
      </c>
      <c r="D224" s="129" t="s">
        <v>619</v>
      </c>
      <c r="E224" s="127">
        <v>2</v>
      </c>
    </row>
    <row r="225" spans="1:5" ht="15">
      <c r="A225" s="28" t="str">
        <f aca="true" t="shared" si="10" ref="A225:A288">LEFT(C225,3)</f>
        <v>ANA</v>
      </c>
      <c r="B225" s="28" t="str">
        <f aca="true" t="shared" si="11" ref="B225:B288">RIGHT(C225,3)</f>
        <v>202</v>
      </c>
      <c r="C225" s="128" t="s">
        <v>620</v>
      </c>
      <c r="D225" s="129" t="s">
        <v>621</v>
      </c>
      <c r="E225" s="127">
        <v>2</v>
      </c>
    </row>
    <row r="226" spans="1:5" ht="15">
      <c r="A226" s="28" t="str">
        <f t="shared" si="10"/>
        <v>ANA</v>
      </c>
      <c r="B226" s="28" t="str">
        <f t="shared" si="11"/>
        <v>203</v>
      </c>
      <c r="C226" s="128" t="s">
        <v>622</v>
      </c>
      <c r="D226" s="129" t="s">
        <v>623</v>
      </c>
      <c r="E226" s="127">
        <v>2</v>
      </c>
    </row>
    <row r="227" spans="1:5" ht="15">
      <c r="A227" s="28" t="str">
        <f t="shared" si="10"/>
        <v>BIO</v>
      </c>
      <c r="B227" s="28" t="str">
        <f t="shared" si="11"/>
        <v>213</v>
      </c>
      <c r="C227" s="128" t="s">
        <v>624</v>
      </c>
      <c r="D227" s="129" t="s">
        <v>625</v>
      </c>
      <c r="E227" s="127">
        <v>3</v>
      </c>
    </row>
    <row r="228" spans="1:5" ht="15">
      <c r="A228" s="28" t="str">
        <f t="shared" si="10"/>
        <v>BIO</v>
      </c>
      <c r="B228" s="28" t="str">
        <f t="shared" si="11"/>
        <v>220</v>
      </c>
      <c r="C228" s="128" t="s">
        <v>626</v>
      </c>
      <c r="D228" s="129" t="s">
        <v>627</v>
      </c>
      <c r="E228" s="127">
        <v>1</v>
      </c>
    </row>
    <row r="229" spans="1:5" ht="15">
      <c r="A229" s="28" t="str">
        <f t="shared" si="10"/>
        <v>BIO</v>
      </c>
      <c r="B229" s="28" t="str">
        <f t="shared" si="11"/>
        <v>221</v>
      </c>
      <c r="C229" s="128" t="s">
        <v>628</v>
      </c>
      <c r="D229" s="129" t="s">
        <v>629</v>
      </c>
      <c r="E229" s="127">
        <v>2</v>
      </c>
    </row>
    <row r="230" spans="1:5" ht="15">
      <c r="A230" s="28" t="str">
        <f t="shared" si="10"/>
        <v>BPH</v>
      </c>
      <c r="B230" s="28" t="str">
        <f t="shared" si="11"/>
        <v>250</v>
      </c>
      <c r="C230" s="128" t="s">
        <v>630</v>
      </c>
      <c r="D230" s="129" t="s">
        <v>631</v>
      </c>
      <c r="E230" s="127">
        <v>4</v>
      </c>
    </row>
    <row r="231" spans="1:5" ht="15">
      <c r="A231" s="28" t="str">
        <f t="shared" si="10"/>
        <v>CR </v>
      </c>
      <c r="B231" s="28" t="str">
        <f t="shared" si="11"/>
        <v>250</v>
      </c>
      <c r="C231" s="128" t="s">
        <v>632</v>
      </c>
      <c r="D231" s="129" t="s">
        <v>633</v>
      </c>
      <c r="E231" s="127">
        <v>3</v>
      </c>
    </row>
    <row r="232" spans="1:5" ht="15">
      <c r="A232" s="28" t="str">
        <f t="shared" si="10"/>
        <v>CR </v>
      </c>
      <c r="B232" s="28" t="str">
        <f t="shared" si="11"/>
        <v>424</v>
      </c>
      <c r="C232" s="128" t="s">
        <v>634</v>
      </c>
      <c r="D232" s="129" t="s">
        <v>635</v>
      </c>
      <c r="E232" s="127">
        <v>3</v>
      </c>
    </row>
    <row r="233" spans="1:5" ht="15">
      <c r="A233" s="28" t="str">
        <f t="shared" si="10"/>
        <v>CS </v>
      </c>
      <c r="B233" s="28" t="str">
        <f t="shared" si="11"/>
        <v>100</v>
      </c>
      <c r="C233" s="128" t="s">
        <v>636</v>
      </c>
      <c r="D233" s="129" t="s">
        <v>637</v>
      </c>
      <c r="E233" s="127">
        <v>1</v>
      </c>
    </row>
    <row r="234" spans="1:5" ht="15">
      <c r="A234" s="28" t="str">
        <f t="shared" si="10"/>
        <v>CS </v>
      </c>
      <c r="B234" s="28" t="str">
        <f t="shared" si="11"/>
        <v>101</v>
      </c>
      <c r="C234" s="128" t="s">
        <v>638</v>
      </c>
      <c r="D234" s="129" t="s">
        <v>639</v>
      </c>
      <c r="E234" s="127">
        <v>3</v>
      </c>
    </row>
    <row r="235" spans="1:5" ht="15">
      <c r="A235" s="28" t="str">
        <f t="shared" si="10"/>
        <v>CS </v>
      </c>
      <c r="B235" s="28" t="str">
        <f t="shared" si="11"/>
        <v>201</v>
      </c>
      <c r="C235" s="128" t="s">
        <v>640</v>
      </c>
      <c r="D235" s="129" t="s">
        <v>641</v>
      </c>
      <c r="E235" s="127">
        <v>3</v>
      </c>
    </row>
    <row r="236" spans="1:5" ht="15">
      <c r="A236" s="28" t="str">
        <f t="shared" si="10"/>
        <v>CS </v>
      </c>
      <c r="B236" s="28" t="str">
        <f t="shared" si="11"/>
        <v>211</v>
      </c>
      <c r="C236" s="128" t="s">
        <v>642</v>
      </c>
      <c r="D236" s="129" t="s">
        <v>643</v>
      </c>
      <c r="E236" s="127">
        <v>4</v>
      </c>
    </row>
    <row r="237" spans="1:5" ht="15">
      <c r="A237" s="28" t="str">
        <f t="shared" si="10"/>
        <v>CS </v>
      </c>
      <c r="B237" s="28" t="str">
        <f t="shared" si="11"/>
        <v>223</v>
      </c>
      <c r="C237" s="128" t="s">
        <v>644</v>
      </c>
      <c r="D237" s="129" t="s">
        <v>645</v>
      </c>
      <c r="E237" s="127">
        <v>2</v>
      </c>
    </row>
    <row r="238" spans="1:5" ht="15">
      <c r="A238" s="28" t="str">
        <f t="shared" si="10"/>
        <v>CS </v>
      </c>
      <c r="B238" s="28" t="str">
        <f t="shared" si="11"/>
        <v>226</v>
      </c>
      <c r="C238" s="128" t="s">
        <v>646</v>
      </c>
      <c r="D238" s="129" t="s">
        <v>647</v>
      </c>
      <c r="E238" s="127">
        <v>2</v>
      </c>
    </row>
    <row r="239" spans="1:5" ht="15">
      <c r="A239" s="28" t="str">
        <f t="shared" si="10"/>
        <v>CS </v>
      </c>
      <c r="B239" s="28" t="str">
        <f t="shared" si="11"/>
        <v>246</v>
      </c>
      <c r="C239" s="128" t="s">
        <v>648</v>
      </c>
      <c r="D239" s="129" t="s">
        <v>649</v>
      </c>
      <c r="E239" s="127">
        <v>1</v>
      </c>
    </row>
    <row r="240" spans="1:5" ht="15">
      <c r="A240" s="28" t="str">
        <f t="shared" si="10"/>
        <v>CS </v>
      </c>
      <c r="B240" s="28" t="str">
        <f t="shared" si="11"/>
        <v>252</v>
      </c>
      <c r="C240" s="128" t="s">
        <v>650</v>
      </c>
      <c r="D240" s="129" t="s">
        <v>651</v>
      </c>
      <c r="E240" s="127">
        <v>3</v>
      </c>
    </row>
    <row r="241" spans="1:5" ht="15">
      <c r="A241" s="28" t="str">
        <f t="shared" si="10"/>
        <v>CS </v>
      </c>
      <c r="B241" s="28" t="str">
        <f t="shared" si="11"/>
        <v>297</v>
      </c>
      <c r="C241" s="128" t="s">
        <v>652</v>
      </c>
      <c r="D241" s="129" t="s">
        <v>653</v>
      </c>
      <c r="E241" s="127">
        <v>1</v>
      </c>
    </row>
    <row r="242" spans="1:5" ht="15">
      <c r="A242" s="28" t="str">
        <f t="shared" si="10"/>
        <v>CS </v>
      </c>
      <c r="B242" s="28" t="str">
        <f t="shared" si="11"/>
        <v>303</v>
      </c>
      <c r="C242" s="128" t="s">
        <v>654</v>
      </c>
      <c r="D242" s="129" t="s">
        <v>655</v>
      </c>
      <c r="E242" s="127">
        <v>3</v>
      </c>
    </row>
    <row r="243" spans="1:5" ht="15">
      <c r="A243" s="28" t="str">
        <f t="shared" si="10"/>
        <v>CS </v>
      </c>
      <c r="B243" s="28" t="str">
        <f t="shared" si="11"/>
        <v>311</v>
      </c>
      <c r="C243" s="128" t="s">
        <v>656</v>
      </c>
      <c r="D243" s="129" t="s">
        <v>657</v>
      </c>
      <c r="E243" s="127">
        <v>4</v>
      </c>
    </row>
    <row r="244" spans="1:5" ht="15">
      <c r="A244" s="28" t="str">
        <f t="shared" si="10"/>
        <v>CS </v>
      </c>
      <c r="B244" s="28" t="str">
        <f t="shared" si="11"/>
        <v>313</v>
      </c>
      <c r="C244" s="128" t="s">
        <v>658</v>
      </c>
      <c r="D244" s="129" t="s">
        <v>659</v>
      </c>
      <c r="E244" s="127">
        <v>3</v>
      </c>
    </row>
    <row r="245" spans="1:5" ht="15">
      <c r="A245" s="28" t="str">
        <f t="shared" si="10"/>
        <v>CS </v>
      </c>
      <c r="B245" s="28" t="str">
        <f t="shared" si="11"/>
        <v>314</v>
      </c>
      <c r="C245" s="128" t="s">
        <v>660</v>
      </c>
      <c r="D245" s="129" t="s">
        <v>661</v>
      </c>
      <c r="E245" s="127">
        <v>3</v>
      </c>
    </row>
    <row r="246" spans="1:5" ht="15">
      <c r="A246" s="28" t="str">
        <f t="shared" si="10"/>
        <v>CS </v>
      </c>
      <c r="B246" s="28" t="str">
        <f t="shared" si="11"/>
        <v>316</v>
      </c>
      <c r="C246" s="128" t="s">
        <v>662</v>
      </c>
      <c r="D246" s="129" t="s">
        <v>663</v>
      </c>
      <c r="E246" s="127">
        <v>3</v>
      </c>
    </row>
    <row r="247" spans="1:5" ht="15">
      <c r="A247" s="28" t="str">
        <f t="shared" si="10"/>
        <v>CS </v>
      </c>
      <c r="B247" s="28" t="str">
        <f t="shared" si="11"/>
        <v>343</v>
      </c>
      <c r="C247" s="128" t="s">
        <v>664</v>
      </c>
      <c r="D247" s="129" t="s">
        <v>665</v>
      </c>
      <c r="E247" s="127">
        <v>2</v>
      </c>
    </row>
    <row r="248" spans="1:5" ht="15">
      <c r="A248" s="28" t="str">
        <f t="shared" si="10"/>
        <v>CS </v>
      </c>
      <c r="B248" s="28" t="str">
        <f t="shared" si="11"/>
        <v>345</v>
      </c>
      <c r="C248" s="128" t="s">
        <v>666</v>
      </c>
      <c r="D248" s="129" t="s">
        <v>667</v>
      </c>
      <c r="E248" s="127">
        <v>1</v>
      </c>
    </row>
    <row r="249" spans="1:5" ht="15">
      <c r="A249" s="28" t="str">
        <f t="shared" si="10"/>
        <v>CS </v>
      </c>
      <c r="B249" s="28" t="str">
        <f t="shared" si="11"/>
        <v>346</v>
      </c>
      <c r="C249" s="128" t="s">
        <v>668</v>
      </c>
      <c r="D249" s="129" t="s">
        <v>669</v>
      </c>
      <c r="E249" s="127">
        <v>1</v>
      </c>
    </row>
    <row r="250" spans="1:5" ht="15">
      <c r="A250" s="28" t="str">
        <f t="shared" si="10"/>
        <v>CS </v>
      </c>
      <c r="B250" s="28" t="str">
        <f t="shared" si="11"/>
        <v>347</v>
      </c>
      <c r="C250" s="128" t="s">
        <v>670</v>
      </c>
      <c r="D250" s="129" t="s">
        <v>653</v>
      </c>
      <c r="E250" s="127">
        <v>1</v>
      </c>
    </row>
    <row r="251" spans="1:5" ht="15">
      <c r="A251" s="28" t="str">
        <f t="shared" si="10"/>
        <v>CS </v>
      </c>
      <c r="B251" s="28" t="str">
        <f t="shared" si="11"/>
        <v>348</v>
      </c>
      <c r="C251" s="128" t="s">
        <v>671</v>
      </c>
      <c r="D251" s="129" t="s">
        <v>672</v>
      </c>
      <c r="E251" s="127">
        <v>3</v>
      </c>
    </row>
    <row r="252" spans="1:5" ht="15">
      <c r="A252" s="28" t="str">
        <f t="shared" si="10"/>
        <v>CS </v>
      </c>
      <c r="B252" s="28" t="str">
        <f t="shared" si="11"/>
        <v>349</v>
      </c>
      <c r="C252" s="128" t="s">
        <v>673</v>
      </c>
      <c r="D252" s="129" t="s">
        <v>674</v>
      </c>
      <c r="E252" s="127">
        <v>1</v>
      </c>
    </row>
    <row r="253" spans="1:5" ht="15">
      <c r="A253" s="28" t="str">
        <f t="shared" si="10"/>
        <v>CS </v>
      </c>
      <c r="B253" s="28" t="str">
        <f t="shared" si="11"/>
        <v>353</v>
      </c>
      <c r="C253" s="128" t="s">
        <v>675</v>
      </c>
      <c r="D253" s="129" t="s">
        <v>676</v>
      </c>
      <c r="E253" s="127">
        <v>2</v>
      </c>
    </row>
    <row r="254" spans="1:5" ht="15">
      <c r="A254" s="28" t="str">
        <f t="shared" si="10"/>
        <v>CS </v>
      </c>
      <c r="B254" s="28" t="str">
        <f t="shared" si="11"/>
        <v>366</v>
      </c>
      <c r="C254" s="128" t="s">
        <v>677</v>
      </c>
      <c r="D254" s="129" t="s">
        <v>678</v>
      </c>
      <c r="E254" s="127">
        <v>2</v>
      </c>
    </row>
    <row r="255" spans="1:5" ht="15">
      <c r="A255" s="28" t="str">
        <f t="shared" si="10"/>
        <v>CS </v>
      </c>
      <c r="B255" s="28" t="str">
        <f t="shared" si="11"/>
        <v>372</v>
      </c>
      <c r="C255" s="128" t="s">
        <v>679</v>
      </c>
      <c r="D255" s="129" t="s">
        <v>680</v>
      </c>
      <c r="E255" s="127">
        <v>3</v>
      </c>
    </row>
    <row r="256" spans="1:5" ht="15">
      <c r="A256" s="28" t="str">
        <f t="shared" si="10"/>
        <v>CS </v>
      </c>
      <c r="B256" s="28" t="str">
        <f t="shared" si="11"/>
        <v>376</v>
      </c>
      <c r="C256" s="128" t="s">
        <v>681</v>
      </c>
      <c r="D256" s="129" t="s">
        <v>682</v>
      </c>
      <c r="E256" s="127">
        <v>3</v>
      </c>
    </row>
    <row r="257" spans="1:5" ht="15">
      <c r="A257" s="28" t="str">
        <f t="shared" si="10"/>
        <v>CS </v>
      </c>
      <c r="B257" s="28" t="str">
        <f t="shared" si="11"/>
        <v>397</v>
      </c>
      <c r="C257" s="128" t="s">
        <v>683</v>
      </c>
      <c r="D257" s="129" t="s">
        <v>653</v>
      </c>
      <c r="E257" s="127">
        <v>1</v>
      </c>
    </row>
    <row r="258" spans="1:5" ht="15">
      <c r="A258" s="28" t="str">
        <f t="shared" si="10"/>
        <v>CS </v>
      </c>
      <c r="B258" s="28" t="str">
        <f t="shared" si="11"/>
        <v>403</v>
      </c>
      <c r="C258" s="128" t="s">
        <v>684</v>
      </c>
      <c r="D258" s="129" t="s">
        <v>685</v>
      </c>
      <c r="E258" s="127">
        <v>3</v>
      </c>
    </row>
    <row r="259" spans="1:5" ht="15">
      <c r="A259" s="28" t="str">
        <f t="shared" si="10"/>
        <v>CS </v>
      </c>
      <c r="B259" s="28" t="str">
        <f t="shared" si="11"/>
        <v>414</v>
      </c>
      <c r="C259" s="128" t="s">
        <v>686</v>
      </c>
      <c r="D259" s="129" t="s">
        <v>687</v>
      </c>
      <c r="E259" s="127">
        <v>3</v>
      </c>
    </row>
    <row r="260" spans="1:5" ht="15">
      <c r="A260" s="28" t="str">
        <f t="shared" si="10"/>
        <v>CS </v>
      </c>
      <c r="B260" s="28" t="str">
        <f t="shared" si="11"/>
        <v>415</v>
      </c>
      <c r="C260" s="128" t="s">
        <v>688</v>
      </c>
      <c r="D260" s="129" t="s">
        <v>689</v>
      </c>
      <c r="E260" s="127">
        <v>3</v>
      </c>
    </row>
    <row r="261" spans="1:5" ht="15">
      <c r="A261" s="28" t="str">
        <f t="shared" si="10"/>
        <v>CS </v>
      </c>
      <c r="B261" s="28" t="str">
        <f t="shared" si="11"/>
        <v>416</v>
      </c>
      <c r="C261" s="128" t="s">
        <v>690</v>
      </c>
      <c r="D261" s="129" t="s">
        <v>691</v>
      </c>
      <c r="E261" s="127">
        <v>3</v>
      </c>
    </row>
    <row r="262" spans="1:5" ht="15">
      <c r="A262" s="28" t="str">
        <f t="shared" si="10"/>
        <v>CS </v>
      </c>
      <c r="B262" s="28" t="str">
        <f t="shared" si="11"/>
        <v>417</v>
      </c>
      <c r="C262" s="128" t="s">
        <v>692</v>
      </c>
      <c r="D262" s="129" t="s">
        <v>693</v>
      </c>
      <c r="E262" s="127">
        <v>3</v>
      </c>
    </row>
    <row r="263" spans="1:5" ht="15">
      <c r="A263" s="28" t="str">
        <f t="shared" si="10"/>
        <v>CS </v>
      </c>
      <c r="B263" s="28" t="str">
        <f t="shared" si="11"/>
        <v>418</v>
      </c>
      <c r="C263" s="128" t="s">
        <v>694</v>
      </c>
      <c r="D263" s="129" t="s">
        <v>695</v>
      </c>
      <c r="E263" s="127">
        <v>3</v>
      </c>
    </row>
    <row r="264" spans="1:5" ht="15">
      <c r="A264" s="28" t="str">
        <f t="shared" si="10"/>
        <v>CS </v>
      </c>
      <c r="B264" s="28" t="str">
        <f t="shared" si="11"/>
        <v>419</v>
      </c>
      <c r="C264" s="128" t="s">
        <v>696</v>
      </c>
      <c r="D264" s="129" t="s">
        <v>697</v>
      </c>
      <c r="E264" s="127">
        <v>3</v>
      </c>
    </row>
    <row r="265" spans="1:5" ht="15">
      <c r="A265" s="28" t="str">
        <f t="shared" si="10"/>
        <v>CS </v>
      </c>
      <c r="B265" s="28" t="str">
        <f t="shared" si="11"/>
        <v>420</v>
      </c>
      <c r="C265" s="128" t="s">
        <v>698</v>
      </c>
      <c r="D265" s="129" t="s">
        <v>699</v>
      </c>
      <c r="E265" s="127">
        <v>3</v>
      </c>
    </row>
    <row r="266" spans="1:5" ht="15">
      <c r="A266" s="28" t="str">
        <f t="shared" si="10"/>
        <v>CS </v>
      </c>
      <c r="B266" s="28" t="str">
        <f t="shared" si="11"/>
        <v>421</v>
      </c>
      <c r="C266" s="128" t="s">
        <v>700</v>
      </c>
      <c r="D266" s="129" t="s">
        <v>701</v>
      </c>
      <c r="E266" s="127">
        <v>3</v>
      </c>
    </row>
    <row r="267" spans="1:5" ht="15">
      <c r="A267" s="28" t="str">
        <f t="shared" si="10"/>
        <v>CS </v>
      </c>
      <c r="B267" s="28" t="str">
        <f t="shared" si="11"/>
        <v>423</v>
      </c>
      <c r="C267" s="128" t="s">
        <v>702</v>
      </c>
      <c r="D267" s="129" t="s">
        <v>703</v>
      </c>
      <c r="E267" s="127">
        <v>3</v>
      </c>
    </row>
    <row r="268" spans="1:5" ht="15">
      <c r="A268" s="28" t="str">
        <f t="shared" si="10"/>
        <v>CS </v>
      </c>
      <c r="B268" s="28" t="str">
        <f t="shared" si="11"/>
        <v>426</v>
      </c>
      <c r="C268" s="128" t="s">
        <v>704</v>
      </c>
      <c r="D268" s="129" t="s">
        <v>705</v>
      </c>
      <c r="E268" s="127">
        <v>2</v>
      </c>
    </row>
    <row r="269" spans="1:5" ht="15">
      <c r="A269" s="28" t="str">
        <f t="shared" si="10"/>
        <v>CS </v>
      </c>
      <c r="B269" s="28" t="str">
        <f t="shared" si="11"/>
        <v>427</v>
      </c>
      <c r="C269" s="128" t="s">
        <v>706</v>
      </c>
      <c r="D269" s="129" t="s">
        <v>707</v>
      </c>
      <c r="E269" s="127">
        <v>2</v>
      </c>
    </row>
    <row r="270" spans="1:5" ht="15">
      <c r="A270" s="28" t="str">
        <f t="shared" si="10"/>
        <v>CS </v>
      </c>
      <c r="B270" s="28" t="str">
        <f t="shared" si="11"/>
        <v>428</v>
      </c>
      <c r="C270" s="128" t="s">
        <v>708</v>
      </c>
      <c r="D270" s="129" t="s">
        <v>709</v>
      </c>
      <c r="E270" s="127">
        <v>2</v>
      </c>
    </row>
    <row r="271" spans="1:5" ht="15">
      <c r="A271" s="28" t="str">
        <f t="shared" si="10"/>
        <v>CS </v>
      </c>
      <c r="B271" s="28" t="str">
        <f t="shared" si="11"/>
        <v>429</v>
      </c>
      <c r="C271" s="128" t="s">
        <v>710</v>
      </c>
      <c r="D271" s="129" t="s">
        <v>711</v>
      </c>
      <c r="E271" s="127">
        <v>2</v>
      </c>
    </row>
    <row r="272" spans="1:5" ht="15">
      <c r="A272" s="28" t="str">
        <f t="shared" si="10"/>
        <v>CS </v>
      </c>
      <c r="B272" s="28" t="str">
        <f t="shared" si="11"/>
        <v>430</v>
      </c>
      <c r="C272" s="128" t="s">
        <v>712</v>
      </c>
      <c r="D272" s="129" t="s">
        <v>713</v>
      </c>
      <c r="E272" s="127">
        <v>3</v>
      </c>
    </row>
    <row r="273" spans="1:5" ht="15">
      <c r="A273" s="28" t="str">
        <f t="shared" si="10"/>
        <v>CS </v>
      </c>
      <c r="B273" s="28" t="str">
        <f t="shared" si="11"/>
        <v>434</v>
      </c>
      <c r="C273" s="128" t="s">
        <v>714</v>
      </c>
      <c r="D273" s="129" t="s">
        <v>715</v>
      </c>
      <c r="E273" s="127">
        <v>2</v>
      </c>
    </row>
    <row r="274" spans="1:5" ht="15">
      <c r="A274" s="28" t="str">
        <f t="shared" si="10"/>
        <v>CS </v>
      </c>
      <c r="B274" s="28" t="str">
        <f t="shared" si="11"/>
        <v>445</v>
      </c>
      <c r="C274" s="128" t="s">
        <v>716</v>
      </c>
      <c r="D274" s="129" t="s">
        <v>717</v>
      </c>
      <c r="E274" s="127">
        <v>1</v>
      </c>
    </row>
    <row r="275" spans="1:5" ht="15">
      <c r="A275" s="28" t="str">
        <f t="shared" si="10"/>
        <v>CS </v>
      </c>
      <c r="B275" s="28" t="str">
        <f t="shared" si="11"/>
        <v>446</v>
      </c>
      <c r="C275" s="128" t="s">
        <v>718</v>
      </c>
      <c r="D275" s="129" t="s">
        <v>719</v>
      </c>
      <c r="E275" s="127">
        <v>1</v>
      </c>
    </row>
    <row r="276" spans="1:5" ht="15">
      <c r="A276" s="28" t="str">
        <f t="shared" si="10"/>
        <v>CS </v>
      </c>
      <c r="B276" s="28" t="str">
        <f t="shared" si="11"/>
        <v>447</v>
      </c>
      <c r="C276" s="128" t="s">
        <v>720</v>
      </c>
      <c r="D276" s="129" t="s">
        <v>653</v>
      </c>
      <c r="E276" s="127">
        <v>1</v>
      </c>
    </row>
    <row r="277" spans="1:5" ht="15">
      <c r="A277" s="28" t="str">
        <f t="shared" si="10"/>
        <v>CS </v>
      </c>
      <c r="B277" s="28" t="str">
        <f t="shared" si="11"/>
        <v>448</v>
      </c>
      <c r="C277" s="128" t="s">
        <v>721</v>
      </c>
      <c r="D277" s="129" t="s">
        <v>672</v>
      </c>
      <c r="E277" s="127">
        <v>3</v>
      </c>
    </row>
    <row r="278" spans="1:5" ht="15">
      <c r="A278" s="28" t="str">
        <f t="shared" si="10"/>
        <v>CS </v>
      </c>
      <c r="B278" s="28" t="str">
        <f t="shared" si="11"/>
        <v>449</v>
      </c>
      <c r="C278" s="128" t="s">
        <v>722</v>
      </c>
      <c r="D278" s="129" t="s">
        <v>723</v>
      </c>
      <c r="E278" s="127">
        <v>3</v>
      </c>
    </row>
    <row r="279" spans="1:5" ht="15">
      <c r="A279" s="28" t="str">
        <f t="shared" si="10"/>
        <v>CS </v>
      </c>
      <c r="B279" s="28" t="str">
        <f t="shared" si="11"/>
        <v>462</v>
      </c>
      <c r="C279" s="128" t="s">
        <v>724</v>
      </c>
      <c r="D279" s="129" t="s">
        <v>725</v>
      </c>
      <c r="E279" s="127">
        <v>3</v>
      </c>
    </row>
    <row r="280" spans="1:5" ht="15">
      <c r="A280" s="28" t="str">
        <f t="shared" si="10"/>
        <v>CS </v>
      </c>
      <c r="B280" s="28" t="str">
        <f t="shared" si="11"/>
        <v>463</v>
      </c>
      <c r="C280" s="128" t="s">
        <v>726</v>
      </c>
      <c r="D280" s="129" t="s">
        <v>727</v>
      </c>
      <c r="E280" s="127">
        <v>3</v>
      </c>
    </row>
    <row r="281" spans="1:5" ht="15">
      <c r="A281" s="28" t="str">
        <f t="shared" si="10"/>
        <v>CS </v>
      </c>
      <c r="B281" s="28" t="str">
        <f t="shared" si="11"/>
        <v>466</v>
      </c>
      <c r="C281" s="128" t="s">
        <v>728</v>
      </c>
      <c r="D281" s="129" t="s">
        <v>729</v>
      </c>
      <c r="E281" s="127">
        <v>2</v>
      </c>
    </row>
    <row r="282" spans="1:5" ht="15">
      <c r="A282" s="28" t="str">
        <f t="shared" si="10"/>
        <v>CSN</v>
      </c>
      <c r="B282" s="28" t="str">
        <f t="shared" si="11"/>
        <v>161</v>
      </c>
      <c r="C282" s="128" t="s">
        <v>730</v>
      </c>
      <c r="D282" s="129" t="s">
        <v>731</v>
      </c>
      <c r="E282" s="127">
        <v>2</v>
      </c>
    </row>
    <row r="283" spans="1:5" ht="15">
      <c r="A283" s="28" t="str">
        <f t="shared" si="10"/>
        <v>CHE</v>
      </c>
      <c r="B283" s="28" t="str">
        <f t="shared" si="11"/>
        <v>473</v>
      </c>
      <c r="C283" s="128" t="s">
        <v>500</v>
      </c>
      <c r="D283" s="129" t="s">
        <v>732</v>
      </c>
      <c r="E283" s="127">
        <v>1</v>
      </c>
    </row>
    <row r="284" spans="1:5" ht="15">
      <c r="A284" s="28" t="str">
        <f t="shared" si="10"/>
        <v>DTE</v>
      </c>
      <c r="B284" s="28" t="str">
        <f t="shared" si="11"/>
        <v>102</v>
      </c>
      <c r="C284" s="128" t="s">
        <v>733</v>
      </c>
      <c r="D284" s="129" t="s">
        <v>734</v>
      </c>
      <c r="E284" s="127">
        <v>1</v>
      </c>
    </row>
    <row r="285" spans="1:5" ht="15">
      <c r="A285" s="28" t="str">
        <f t="shared" si="10"/>
        <v>DTE</v>
      </c>
      <c r="B285" s="28" t="str">
        <f t="shared" si="11"/>
        <v>152</v>
      </c>
      <c r="C285" s="128" t="s">
        <v>735</v>
      </c>
      <c r="D285" s="129" t="s">
        <v>736</v>
      </c>
      <c r="E285" s="127">
        <v>1</v>
      </c>
    </row>
    <row r="286" spans="1:5" ht="15">
      <c r="A286" s="28" t="str">
        <f t="shared" si="10"/>
        <v>DTE</v>
      </c>
      <c r="B286" s="28" t="str">
        <f t="shared" si="11"/>
        <v>202</v>
      </c>
      <c r="C286" s="128" t="s">
        <v>737</v>
      </c>
      <c r="D286" s="129" t="s">
        <v>738</v>
      </c>
      <c r="E286" s="127">
        <v>1</v>
      </c>
    </row>
    <row r="287" spans="1:5" ht="15">
      <c r="A287" s="28" t="str">
        <f t="shared" si="10"/>
        <v>DTE</v>
      </c>
      <c r="B287" s="28" t="str">
        <f t="shared" si="11"/>
        <v>102</v>
      </c>
      <c r="C287" s="128" t="s">
        <v>739</v>
      </c>
      <c r="D287" s="129" t="s">
        <v>734</v>
      </c>
      <c r="E287" s="127">
        <v>1</v>
      </c>
    </row>
    <row r="288" spans="1:5" ht="15">
      <c r="A288" s="28" t="str">
        <f t="shared" si="10"/>
        <v>DTE</v>
      </c>
      <c r="B288" s="28" t="str">
        <f t="shared" si="11"/>
        <v>152</v>
      </c>
      <c r="C288" s="128" t="s">
        <v>740</v>
      </c>
      <c r="D288" s="129" t="s">
        <v>736</v>
      </c>
      <c r="E288" s="127">
        <v>1</v>
      </c>
    </row>
    <row r="289" spans="1:5" ht="15">
      <c r="A289" s="28" t="str">
        <f aca="true" t="shared" si="12" ref="A289:A352">LEFT(C289,3)</f>
        <v>DTE</v>
      </c>
      <c r="B289" s="28" t="str">
        <f aca="true" t="shared" si="13" ref="B289:B352">RIGHT(C289,3)</f>
        <v>202</v>
      </c>
      <c r="C289" s="128" t="s">
        <v>741</v>
      </c>
      <c r="D289" s="129" t="s">
        <v>738</v>
      </c>
      <c r="E289" s="127">
        <v>1</v>
      </c>
    </row>
    <row r="290" spans="1:5" ht="15">
      <c r="A290" s="28" t="str">
        <f t="shared" si="12"/>
        <v>DTE</v>
      </c>
      <c r="B290" s="28" t="str">
        <f t="shared" si="13"/>
        <v>102</v>
      </c>
      <c r="C290" s="128" t="s">
        <v>742</v>
      </c>
      <c r="D290" s="129" t="s">
        <v>734</v>
      </c>
      <c r="E290" s="127">
        <v>1</v>
      </c>
    </row>
    <row r="291" spans="1:5" ht="15">
      <c r="A291" s="28" t="str">
        <f t="shared" si="12"/>
        <v>DTE</v>
      </c>
      <c r="B291" s="28" t="str">
        <f t="shared" si="13"/>
        <v>152</v>
      </c>
      <c r="C291" s="128" t="s">
        <v>743</v>
      </c>
      <c r="D291" s="129" t="s">
        <v>736</v>
      </c>
      <c r="E291" s="127">
        <v>1</v>
      </c>
    </row>
    <row r="292" spans="1:5" ht="15">
      <c r="A292" s="28" t="str">
        <f t="shared" si="12"/>
        <v>DTE</v>
      </c>
      <c r="B292" s="28" t="str">
        <f t="shared" si="13"/>
        <v>102</v>
      </c>
      <c r="C292" s="128" t="s">
        <v>744</v>
      </c>
      <c r="D292" s="129" t="s">
        <v>734</v>
      </c>
      <c r="E292" s="127">
        <v>1</v>
      </c>
    </row>
    <row r="293" spans="1:5" ht="15">
      <c r="A293" s="28" t="str">
        <f t="shared" si="12"/>
        <v>DTE</v>
      </c>
      <c r="B293" s="28" t="str">
        <f t="shared" si="13"/>
        <v>152</v>
      </c>
      <c r="C293" s="128" t="s">
        <v>745</v>
      </c>
      <c r="D293" s="129" t="s">
        <v>736</v>
      </c>
      <c r="E293" s="127">
        <v>1</v>
      </c>
    </row>
    <row r="294" spans="1:5" ht="15">
      <c r="A294" s="28" t="str">
        <f t="shared" si="12"/>
        <v>DTE</v>
      </c>
      <c r="B294" s="28" t="str">
        <f t="shared" si="13"/>
        <v>202</v>
      </c>
      <c r="C294" s="128" t="s">
        <v>746</v>
      </c>
      <c r="D294" s="129" t="s">
        <v>738</v>
      </c>
      <c r="E294" s="127">
        <v>1</v>
      </c>
    </row>
    <row r="295" spans="1:5" ht="15">
      <c r="A295" s="28" t="str">
        <f t="shared" si="12"/>
        <v>DTE</v>
      </c>
      <c r="B295" s="28" t="str">
        <f t="shared" si="13"/>
        <v>102</v>
      </c>
      <c r="C295" s="128" t="s">
        <v>747</v>
      </c>
      <c r="D295" s="129" t="s">
        <v>734</v>
      </c>
      <c r="E295" s="127">
        <v>1</v>
      </c>
    </row>
    <row r="296" spans="1:5" ht="15">
      <c r="A296" s="28" t="str">
        <f t="shared" si="12"/>
        <v>DTE</v>
      </c>
      <c r="B296" s="28" t="str">
        <f t="shared" si="13"/>
        <v>152</v>
      </c>
      <c r="C296" s="128" t="s">
        <v>748</v>
      </c>
      <c r="D296" s="129" t="s">
        <v>736</v>
      </c>
      <c r="E296" s="127">
        <v>1</v>
      </c>
    </row>
    <row r="297" spans="1:5" ht="15">
      <c r="A297" s="28" t="str">
        <f t="shared" si="12"/>
        <v>DTE</v>
      </c>
      <c r="B297" s="28" t="str">
        <f t="shared" si="13"/>
        <v>202</v>
      </c>
      <c r="C297" s="128" t="s">
        <v>749</v>
      </c>
      <c r="D297" s="129" t="s">
        <v>738</v>
      </c>
      <c r="E297" s="127">
        <v>1</v>
      </c>
    </row>
    <row r="298" spans="1:5" ht="15">
      <c r="A298" s="28" t="str">
        <f t="shared" si="12"/>
        <v>FIN</v>
      </c>
      <c r="B298" s="28" t="str">
        <f t="shared" si="13"/>
        <v>413</v>
      </c>
      <c r="C298" s="128" t="s">
        <v>750</v>
      </c>
      <c r="D298" s="129" t="s">
        <v>751</v>
      </c>
      <c r="E298" s="127">
        <v>3</v>
      </c>
    </row>
    <row r="299" spans="1:5" ht="15">
      <c r="A299" s="28" t="str">
        <f t="shared" si="12"/>
        <v>FST</v>
      </c>
      <c r="B299" s="28" t="str">
        <f t="shared" si="13"/>
        <v>323</v>
      </c>
      <c r="C299" s="128" t="s">
        <v>752</v>
      </c>
      <c r="D299" s="129" t="s">
        <v>753</v>
      </c>
      <c r="E299" s="127">
        <v>3</v>
      </c>
    </row>
    <row r="300" spans="1:5" ht="15">
      <c r="A300" s="28" t="str">
        <f t="shared" si="12"/>
        <v>FST</v>
      </c>
      <c r="B300" s="28" t="str">
        <f t="shared" si="13"/>
        <v>438</v>
      </c>
      <c r="C300" s="128" t="s">
        <v>754</v>
      </c>
      <c r="D300" s="129" t="s">
        <v>755</v>
      </c>
      <c r="E300" s="127">
        <v>3</v>
      </c>
    </row>
    <row r="301" spans="1:5" ht="15">
      <c r="A301" s="28" t="str">
        <f t="shared" si="12"/>
        <v>HOS</v>
      </c>
      <c r="B301" s="28" t="str">
        <f t="shared" si="13"/>
        <v>151</v>
      </c>
      <c r="C301" s="128" t="s">
        <v>756</v>
      </c>
      <c r="D301" s="129" t="s">
        <v>757</v>
      </c>
      <c r="E301" s="127">
        <v>2</v>
      </c>
    </row>
    <row r="302" spans="1:5" ht="15">
      <c r="A302" s="28" t="str">
        <f t="shared" si="12"/>
        <v>HOS</v>
      </c>
      <c r="B302" s="28" t="str">
        <f t="shared" si="13"/>
        <v>250</v>
      </c>
      <c r="C302" s="128" t="s">
        <v>758</v>
      </c>
      <c r="D302" s="129" t="s">
        <v>759</v>
      </c>
      <c r="E302" s="127">
        <v>3</v>
      </c>
    </row>
    <row r="303" spans="1:5" ht="15">
      <c r="A303" s="28" t="str">
        <f t="shared" si="12"/>
        <v>HOS</v>
      </c>
      <c r="B303" s="28" t="str">
        <f t="shared" si="13"/>
        <v>296</v>
      </c>
      <c r="C303" s="128" t="s">
        <v>760</v>
      </c>
      <c r="D303" s="129" t="s">
        <v>761</v>
      </c>
      <c r="E303" s="127">
        <v>1</v>
      </c>
    </row>
    <row r="304" spans="1:5" ht="15">
      <c r="A304" s="28" t="str">
        <f t="shared" si="12"/>
        <v>HOS</v>
      </c>
      <c r="B304" s="28" t="str">
        <f t="shared" si="13"/>
        <v>348</v>
      </c>
      <c r="C304" s="128" t="s">
        <v>762</v>
      </c>
      <c r="D304" s="129" t="s">
        <v>763</v>
      </c>
      <c r="E304" s="127">
        <v>5</v>
      </c>
    </row>
    <row r="305" spans="1:5" ht="15">
      <c r="A305" s="28" t="str">
        <f t="shared" si="12"/>
        <v>HOS</v>
      </c>
      <c r="B305" s="28" t="str">
        <f t="shared" si="13"/>
        <v>349</v>
      </c>
      <c r="C305" s="128" t="s">
        <v>764</v>
      </c>
      <c r="D305" s="129" t="s">
        <v>674</v>
      </c>
      <c r="E305" s="127">
        <v>1</v>
      </c>
    </row>
    <row r="306" spans="1:5" ht="15">
      <c r="A306" s="28" t="str">
        <f t="shared" si="12"/>
        <v>HOS</v>
      </c>
      <c r="B306" s="28" t="str">
        <f t="shared" si="13"/>
        <v>361</v>
      </c>
      <c r="C306" s="128" t="s">
        <v>765</v>
      </c>
      <c r="D306" s="129" t="s">
        <v>766</v>
      </c>
      <c r="E306" s="127">
        <v>3</v>
      </c>
    </row>
    <row r="307" spans="1:5" ht="15">
      <c r="A307" s="28" t="str">
        <f t="shared" si="12"/>
        <v>HOS</v>
      </c>
      <c r="B307" s="28" t="str">
        <f t="shared" si="13"/>
        <v>362</v>
      </c>
      <c r="C307" s="128" t="s">
        <v>767</v>
      </c>
      <c r="D307" s="129" t="s">
        <v>768</v>
      </c>
      <c r="E307" s="127">
        <v>2</v>
      </c>
    </row>
    <row r="308" spans="1:5" ht="15">
      <c r="A308" s="28" t="str">
        <f t="shared" si="12"/>
        <v>HOS</v>
      </c>
      <c r="B308" s="28" t="str">
        <f t="shared" si="13"/>
        <v>364</v>
      </c>
      <c r="C308" s="128" t="s">
        <v>769</v>
      </c>
      <c r="D308" s="129" t="s">
        <v>770</v>
      </c>
      <c r="E308" s="127">
        <v>2</v>
      </c>
    </row>
    <row r="309" spans="1:5" ht="15">
      <c r="A309" s="28" t="str">
        <f t="shared" si="12"/>
        <v>HOS</v>
      </c>
      <c r="B309" s="28" t="str">
        <f t="shared" si="13"/>
        <v>371</v>
      </c>
      <c r="C309" s="128" t="s">
        <v>771</v>
      </c>
      <c r="D309" s="129" t="s">
        <v>772</v>
      </c>
      <c r="E309" s="127">
        <v>3</v>
      </c>
    </row>
    <row r="310" spans="1:5" ht="15">
      <c r="A310" s="28" t="str">
        <f t="shared" si="12"/>
        <v>HOS</v>
      </c>
      <c r="B310" s="28" t="str">
        <f t="shared" si="13"/>
        <v>372</v>
      </c>
      <c r="C310" s="128" t="s">
        <v>773</v>
      </c>
      <c r="D310" s="129" t="s">
        <v>774</v>
      </c>
      <c r="E310" s="127">
        <v>2</v>
      </c>
    </row>
    <row r="311" spans="1:5" ht="15">
      <c r="A311" s="28" t="str">
        <f t="shared" si="12"/>
        <v>HOS</v>
      </c>
      <c r="B311" s="28" t="str">
        <f t="shared" si="13"/>
        <v>374</v>
      </c>
      <c r="C311" s="128" t="s">
        <v>775</v>
      </c>
      <c r="D311" s="129" t="s">
        <v>776</v>
      </c>
      <c r="E311" s="127">
        <v>2</v>
      </c>
    </row>
    <row r="312" spans="1:5" ht="15">
      <c r="A312" s="28" t="str">
        <f t="shared" si="12"/>
        <v>HOS</v>
      </c>
      <c r="B312" s="28" t="str">
        <f t="shared" si="13"/>
        <v>396</v>
      </c>
      <c r="C312" s="128" t="s">
        <v>777</v>
      </c>
      <c r="D312" s="129" t="s">
        <v>761</v>
      </c>
      <c r="E312" s="127">
        <v>1</v>
      </c>
    </row>
    <row r="313" spans="1:5" ht="15">
      <c r="A313" s="28" t="str">
        <f t="shared" si="12"/>
        <v>HOS</v>
      </c>
      <c r="B313" s="28" t="str">
        <f t="shared" si="13"/>
        <v>399</v>
      </c>
      <c r="C313" s="128" t="s">
        <v>778</v>
      </c>
      <c r="D313" s="129" t="s">
        <v>723</v>
      </c>
      <c r="E313" s="127">
        <v>5</v>
      </c>
    </row>
    <row r="314" spans="1:5" ht="15">
      <c r="A314" s="28" t="str">
        <f t="shared" si="12"/>
        <v>HOS</v>
      </c>
      <c r="B314" s="28" t="str">
        <f t="shared" si="13"/>
        <v>401</v>
      </c>
      <c r="C314" s="128" t="s">
        <v>779</v>
      </c>
      <c r="D314" s="129" t="s">
        <v>780</v>
      </c>
      <c r="E314" s="127">
        <v>2</v>
      </c>
    </row>
    <row r="315" spans="1:5" ht="15">
      <c r="A315" s="28" t="str">
        <f t="shared" si="12"/>
        <v>HOS</v>
      </c>
      <c r="B315" s="28" t="str">
        <f t="shared" si="13"/>
        <v>403</v>
      </c>
      <c r="C315" s="128" t="s">
        <v>781</v>
      </c>
      <c r="D315" s="129" t="s">
        <v>782</v>
      </c>
      <c r="E315" s="127">
        <v>3</v>
      </c>
    </row>
    <row r="316" spans="1:5" ht="15">
      <c r="A316" s="28" t="str">
        <f t="shared" si="12"/>
        <v>HOS</v>
      </c>
      <c r="B316" s="28" t="str">
        <f t="shared" si="13"/>
        <v>405</v>
      </c>
      <c r="C316" s="128" t="s">
        <v>783</v>
      </c>
      <c r="D316" s="129" t="s">
        <v>784</v>
      </c>
      <c r="E316" s="127">
        <v>3</v>
      </c>
    </row>
    <row r="317" spans="1:5" ht="15">
      <c r="A317" s="28" t="str">
        <f t="shared" si="12"/>
        <v>HOS</v>
      </c>
      <c r="B317" s="28" t="str">
        <f t="shared" si="13"/>
        <v>408</v>
      </c>
      <c r="C317" s="128" t="s">
        <v>785</v>
      </c>
      <c r="D317" s="129" t="s">
        <v>786</v>
      </c>
      <c r="E317" s="127">
        <v>3</v>
      </c>
    </row>
    <row r="318" spans="1:5" ht="15">
      <c r="A318" s="28" t="str">
        <f t="shared" si="12"/>
        <v>HOS</v>
      </c>
      <c r="B318" s="28" t="str">
        <f t="shared" si="13"/>
        <v>414</v>
      </c>
      <c r="C318" s="128" t="s">
        <v>787</v>
      </c>
      <c r="D318" s="129" t="s">
        <v>788</v>
      </c>
      <c r="E318" s="127">
        <v>2</v>
      </c>
    </row>
    <row r="319" spans="1:5" ht="15">
      <c r="A319" s="28" t="str">
        <f t="shared" si="12"/>
        <v>HOS</v>
      </c>
      <c r="B319" s="28" t="str">
        <f t="shared" si="13"/>
        <v>416</v>
      </c>
      <c r="C319" s="128" t="s">
        <v>789</v>
      </c>
      <c r="D319" s="129" t="s">
        <v>790</v>
      </c>
      <c r="E319" s="127">
        <v>2</v>
      </c>
    </row>
    <row r="320" spans="1:5" ht="15">
      <c r="A320" s="28" t="str">
        <f t="shared" si="12"/>
        <v>HOS</v>
      </c>
      <c r="B320" s="28" t="str">
        <f t="shared" si="13"/>
        <v>448</v>
      </c>
      <c r="C320" s="128" t="s">
        <v>791</v>
      </c>
      <c r="D320" s="129" t="s">
        <v>792</v>
      </c>
      <c r="E320" s="127">
        <v>5</v>
      </c>
    </row>
    <row r="321" spans="1:5" ht="15">
      <c r="A321" s="28" t="str">
        <f t="shared" si="12"/>
        <v>HOS</v>
      </c>
      <c r="B321" s="28" t="str">
        <f t="shared" si="13"/>
        <v>449</v>
      </c>
      <c r="C321" s="128" t="s">
        <v>793</v>
      </c>
      <c r="D321" s="129" t="s">
        <v>794</v>
      </c>
      <c r="E321" s="127">
        <v>5</v>
      </c>
    </row>
    <row r="322" spans="1:5" ht="15">
      <c r="A322" s="28" t="str">
        <f t="shared" si="12"/>
        <v>HOS</v>
      </c>
      <c r="B322" s="28" t="str">
        <f t="shared" si="13"/>
        <v>496</v>
      </c>
      <c r="C322" s="128" t="s">
        <v>795</v>
      </c>
      <c r="D322" s="129" t="s">
        <v>761</v>
      </c>
      <c r="E322" s="127">
        <v>1</v>
      </c>
    </row>
    <row r="323" spans="1:5" ht="15">
      <c r="A323" s="28" t="str">
        <f t="shared" si="12"/>
        <v>HRM</v>
      </c>
      <c r="B323" s="28" t="str">
        <f t="shared" si="13"/>
        <v>303</v>
      </c>
      <c r="C323" s="128" t="s">
        <v>796</v>
      </c>
      <c r="D323" s="129" t="s">
        <v>797</v>
      </c>
      <c r="E323" s="127">
        <v>3</v>
      </c>
    </row>
    <row r="324" spans="1:5" ht="15">
      <c r="A324" s="28" t="str">
        <f t="shared" si="12"/>
        <v>IMD</v>
      </c>
      <c r="B324" s="28" t="str">
        <f t="shared" si="13"/>
        <v>251</v>
      </c>
      <c r="C324" s="128" t="s">
        <v>798</v>
      </c>
      <c r="D324" s="129" t="s">
        <v>799</v>
      </c>
      <c r="E324" s="127">
        <v>2</v>
      </c>
    </row>
    <row r="325" spans="1:5" ht="15">
      <c r="A325" s="28" t="str">
        <f t="shared" si="12"/>
        <v>IMN</v>
      </c>
      <c r="B325" s="28" t="str">
        <f t="shared" si="13"/>
        <v>250</v>
      </c>
      <c r="C325" s="128" t="s">
        <v>800</v>
      </c>
      <c r="D325" s="129" t="s">
        <v>801</v>
      </c>
      <c r="E325" s="127">
        <v>2</v>
      </c>
    </row>
    <row r="326" spans="1:5" ht="15">
      <c r="A326" s="28" t="str">
        <f t="shared" si="12"/>
        <v>IMN</v>
      </c>
      <c r="B326" s="28" t="str">
        <f t="shared" si="13"/>
        <v>324</v>
      </c>
      <c r="C326" s="128" t="s">
        <v>802</v>
      </c>
      <c r="D326" s="129" t="s">
        <v>803</v>
      </c>
      <c r="E326" s="127">
        <v>2</v>
      </c>
    </row>
    <row r="327" spans="1:5" ht="15">
      <c r="A327" s="28" t="str">
        <f t="shared" si="12"/>
        <v>IS </v>
      </c>
      <c r="B327" s="28" t="str">
        <f t="shared" si="13"/>
        <v>251</v>
      </c>
      <c r="C327" s="128" t="s">
        <v>804</v>
      </c>
      <c r="D327" s="129" t="s">
        <v>805</v>
      </c>
      <c r="E327" s="127">
        <v>3</v>
      </c>
    </row>
    <row r="328" spans="1:5" ht="15">
      <c r="A328" s="28" t="str">
        <f t="shared" si="12"/>
        <v>IS </v>
      </c>
      <c r="B328" s="28" t="str">
        <f t="shared" si="13"/>
        <v>252</v>
      </c>
      <c r="C328" s="128" t="s">
        <v>806</v>
      </c>
      <c r="D328" s="129" t="s">
        <v>807</v>
      </c>
      <c r="E328" s="127">
        <v>3</v>
      </c>
    </row>
    <row r="329" spans="1:5" ht="15">
      <c r="A329" s="28" t="str">
        <f t="shared" si="12"/>
        <v>IS </v>
      </c>
      <c r="B329" s="28" t="str">
        <f t="shared" si="13"/>
        <v>253</v>
      </c>
      <c r="C329" s="128" t="s">
        <v>808</v>
      </c>
      <c r="D329" s="129" t="s">
        <v>809</v>
      </c>
      <c r="E329" s="127">
        <v>3</v>
      </c>
    </row>
    <row r="330" spans="1:5" ht="15">
      <c r="A330" s="28" t="str">
        <f t="shared" si="12"/>
        <v>IS </v>
      </c>
      <c r="B330" s="28" t="str">
        <f t="shared" si="13"/>
        <v>301</v>
      </c>
      <c r="C330" s="128" t="s">
        <v>810</v>
      </c>
      <c r="D330" s="129" t="s">
        <v>811</v>
      </c>
      <c r="E330" s="127">
        <v>3</v>
      </c>
    </row>
    <row r="331" spans="1:5" ht="15">
      <c r="A331" s="28" t="str">
        <f t="shared" si="12"/>
        <v>IS </v>
      </c>
      <c r="B331" s="28" t="str">
        <f t="shared" si="13"/>
        <v>342</v>
      </c>
      <c r="C331" s="128" t="s">
        <v>812</v>
      </c>
      <c r="D331" s="129" t="s">
        <v>813</v>
      </c>
      <c r="E331" s="127">
        <v>2</v>
      </c>
    </row>
    <row r="332" spans="1:5" ht="15">
      <c r="A332" s="28" t="str">
        <f t="shared" si="12"/>
        <v>IS </v>
      </c>
      <c r="B332" s="28" t="str">
        <f t="shared" si="13"/>
        <v>348</v>
      </c>
      <c r="C332" s="128" t="s">
        <v>814</v>
      </c>
      <c r="D332" s="129" t="s">
        <v>672</v>
      </c>
      <c r="E332" s="127">
        <v>3</v>
      </c>
    </row>
    <row r="333" spans="1:5" ht="15">
      <c r="A333" s="28" t="str">
        <f t="shared" si="12"/>
        <v>IS </v>
      </c>
      <c r="B333" s="28" t="str">
        <f t="shared" si="13"/>
        <v>381</v>
      </c>
      <c r="C333" s="128" t="s">
        <v>815</v>
      </c>
      <c r="D333" s="129" t="s">
        <v>816</v>
      </c>
      <c r="E333" s="127">
        <v>3</v>
      </c>
    </row>
    <row r="334" spans="1:5" ht="15">
      <c r="A334" s="28" t="str">
        <f t="shared" si="12"/>
        <v>IS </v>
      </c>
      <c r="B334" s="28" t="str">
        <f t="shared" si="13"/>
        <v>384</v>
      </c>
      <c r="C334" s="128" t="s">
        <v>817</v>
      </c>
      <c r="D334" s="129" t="s">
        <v>818</v>
      </c>
      <c r="E334" s="127">
        <v>3</v>
      </c>
    </row>
    <row r="335" spans="1:5" ht="15">
      <c r="A335" s="28" t="str">
        <f t="shared" si="12"/>
        <v>IS </v>
      </c>
      <c r="B335" s="28" t="str">
        <f t="shared" si="13"/>
        <v>400</v>
      </c>
      <c r="C335" s="128" t="s">
        <v>819</v>
      </c>
      <c r="D335" s="129" t="s">
        <v>820</v>
      </c>
      <c r="E335" s="127">
        <v>2</v>
      </c>
    </row>
    <row r="336" spans="1:5" ht="15">
      <c r="A336" s="28" t="str">
        <f t="shared" si="12"/>
        <v>IS </v>
      </c>
      <c r="B336" s="28" t="str">
        <f t="shared" si="13"/>
        <v>401</v>
      </c>
      <c r="C336" s="128" t="s">
        <v>821</v>
      </c>
      <c r="D336" s="129" t="s">
        <v>822</v>
      </c>
      <c r="E336" s="127">
        <v>3</v>
      </c>
    </row>
    <row r="337" spans="1:5" ht="15">
      <c r="A337" s="28" t="str">
        <f t="shared" si="12"/>
        <v>IS </v>
      </c>
      <c r="B337" s="28" t="str">
        <f t="shared" si="13"/>
        <v>402</v>
      </c>
      <c r="C337" s="128" t="s">
        <v>823</v>
      </c>
      <c r="D337" s="129" t="s">
        <v>824</v>
      </c>
      <c r="E337" s="127">
        <v>3</v>
      </c>
    </row>
    <row r="338" spans="1:5" ht="15">
      <c r="A338" s="28" t="str">
        <f t="shared" si="12"/>
        <v>IS </v>
      </c>
      <c r="B338" s="28" t="str">
        <f t="shared" si="13"/>
        <v>413</v>
      </c>
      <c r="C338" s="128" t="s">
        <v>825</v>
      </c>
      <c r="D338" s="129" t="s">
        <v>826</v>
      </c>
      <c r="E338" s="127">
        <v>3</v>
      </c>
    </row>
    <row r="339" spans="1:5" ht="15">
      <c r="A339" s="28" t="str">
        <f t="shared" si="12"/>
        <v>IS </v>
      </c>
      <c r="B339" s="28" t="str">
        <f t="shared" si="13"/>
        <v>422</v>
      </c>
      <c r="C339" s="128" t="s">
        <v>827</v>
      </c>
      <c r="D339" s="129" t="s">
        <v>828</v>
      </c>
      <c r="E339" s="127">
        <v>2</v>
      </c>
    </row>
    <row r="340" spans="1:5" ht="15">
      <c r="A340" s="28" t="str">
        <f t="shared" si="12"/>
        <v>IS </v>
      </c>
      <c r="B340" s="28" t="str">
        <f t="shared" si="13"/>
        <v>432</v>
      </c>
      <c r="C340" s="128" t="s">
        <v>829</v>
      </c>
      <c r="D340" s="129" t="s">
        <v>830</v>
      </c>
      <c r="E340" s="127">
        <v>3</v>
      </c>
    </row>
    <row r="341" spans="1:5" ht="15">
      <c r="A341" s="28" t="str">
        <f t="shared" si="12"/>
        <v>IS </v>
      </c>
      <c r="B341" s="28" t="str">
        <f t="shared" si="13"/>
        <v>433</v>
      </c>
      <c r="C341" s="128" t="s">
        <v>831</v>
      </c>
      <c r="D341" s="129" t="s">
        <v>832</v>
      </c>
      <c r="E341" s="127">
        <v>2</v>
      </c>
    </row>
    <row r="342" spans="1:5" ht="15">
      <c r="A342" s="28" t="str">
        <f t="shared" si="12"/>
        <v>IS </v>
      </c>
      <c r="B342" s="28" t="str">
        <f t="shared" si="13"/>
        <v>436</v>
      </c>
      <c r="C342" s="128" t="s">
        <v>833</v>
      </c>
      <c r="D342" s="129" t="s">
        <v>834</v>
      </c>
      <c r="E342" s="127">
        <v>2</v>
      </c>
    </row>
    <row r="343" spans="1:5" ht="15">
      <c r="A343" s="28" t="str">
        <f t="shared" si="12"/>
        <v>IS </v>
      </c>
      <c r="B343" s="28" t="str">
        <f t="shared" si="13"/>
        <v>437</v>
      </c>
      <c r="C343" s="128" t="s">
        <v>835</v>
      </c>
      <c r="D343" s="129" t="s">
        <v>836</v>
      </c>
      <c r="E343" s="127">
        <v>2</v>
      </c>
    </row>
    <row r="344" spans="1:5" ht="15">
      <c r="A344" s="28" t="str">
        <f t="shared" si="12"/>
        <v>IS </v>
      </c>
      <c r="B344" s="28" t="str">
        <f t="shared" si="13"/>
        <v>442</v>
      </c>
      <c r="C344" s="128" t="s">
        <v>837</v>
      </c>
      <c r="D344" s="129" t="s">
        <v>838</v>
      </c>
      <c r="E344" s="127">
        <v>2</v>
      </c>
    </row>
    <row r="345" spans="1:5" ht="15">
      <c r="A345" s="28" t="str">
        <f t="shared" si="12"/>
        <v>IS </v>
      </c>
      <c r="B345" s="28" t="str">
        <f t="shared" si="13"/>
        <v>448</v>
      </c>
      <c r="C345" s="128" t="s">
        <v>839</v>
      </c>
      <c r="D345" s="129" t="s">
        <v>672</v>
      </c>
      <c r="E345" s="127">
        <v>3</v>
      </c>
    </row>
    <row r="346" spans="1:5" ht="15">
      <c r="A346" s="28" t="str">
        <f t="shared" si="12"/>
        <v>IS </v>
      </c>
      <c r="B346" s="28" t="str">
        <f t="shared" si="13"/>
        <v>449</v>
      </c>
      <c r="C346" s="128" t="s">
        <v>840</v>
      </c>
      <c r="D346" s="129" t="s">
        <v>723</v>
      </c>
      <c r="E346" s="127">
        <v>3</v>
      </c>
    </row>
    <row r="347" spans="1:5" ht="15">
      <c r="A347" s="28" t="str">
        <f t="shared" si="12"/>
        <v>IS </v>
      </c>
      <c r="B347" s="28" t="str">
        <f t="shared" si="13"/>
        <v>632</v>
      </c>
      <c r="C347" s="128" t="s">
        <v>841</v>
      </c>
      <c r="D347" s="129" t="s">
        <v>842</v>
      </c>
      <c r="E347" s="127">
        <v>3</v>
      </c>
    </row>
    <row r="348" spans="1:5" ht="15">
      <c r="A348" s="28" t="str">
        <f t="shared" si="12"/>
        <v>IS </v>
      </c>
      <c r="B348" s="28" t="str">
        <f t="shared" si="13"/>
        <v>651</v>
      </c>
      <c r="C348" s="128" t="s">
        <v>843</v>
      </c>
      <c r="D348" s="129" t="s">
        <v>805</v>
      </c>
      <c r="E348" s="127">
        <v>3</v>
      </c>
    </row>
    <row r="349" spans="1:5" ht="15">
      <c r="A349" s="28" t="str">
        <f t="shared" si="12"/>
        <v>IS </v>
      </c>
      <c r="B349" s="28" t="str">
        <f t="shared" si="13"/>
        <v>681</v>
      </c>
      <c r="C349" s="128" t="s">
        <v>844</v>
      </c>
      <c r="D349" s="129" t="s">
        <v>816</v>
      </c>
      <c r="E349" s="127">
        <v>3</v>
      </c>
    </row>
    <row r="350" spans="1:5" ht="15">
      <c r="A350" s="28" t="str">
        <f t="shared" si="12"/>
        <v>IS </v>
      </c>
      <c r="B350" s="28" t="str">
        <f t="shared" si="13"/>
        <v>701</v>
      </c>
      <c r="C350" s="128" t="s">
        <v>845</v>
      </c>
      <c r="D350" s="129" t="s">
        <v>846</v>
      </c>
      <c r="E350" s="127">
        <v>3</v>
      </c>
    </row>
    <row r="351" spans="1:5" ht="15">
      <c r="A351" s="28" t="str">
        <f t="shared" si="12"/>
        <v>IS </v>
      </c>
      <c r="B351" s="28" t="str">
        <f t="shared" si="13"/>
        <v>702</v>
      </c>
      <c r="C351" s="128" t="s">
        <v>847</v>
      </c>
      <c r="D351" s="129" t="s">
        <v>824</v>
      </c>
      <c r="E351" s="127">
        <v>2</v>
      </c>
    </row>
    <row r="352" spans="1:5" ht="15">
      <c r="A352" s="28" t="str">
        <f t="shared" si="12"/>
        <v>IS </v>
      </c>
      <c r="B352" s="28" t="str">
        <f t="shared" si="13"/>
        <v>722</v>
      </c>
      <c r="C352" s="128" t="s">
        <v>848</v>
      </c>
      <c r="D352" s="129" t="s">
        <v>849</v>
      </c>
      <c r="E352" s="127">
        <v>2</v>
      </c>
    </row>
    <row r="353" spans="1:5" ht="15">
      <c r="A353" s="28" t="str">
        <f aca="true" t="shared" si="14" ref="A353:A416">LEFT(C353,3)</f>
        <v>LAW</v>
      </c>
      <c r="B353" s="28" t="str">
        <f aca="true" t="shared" si="15" ref="B353:B416">RIGHT(C353,3)</f>
        <v>392</v>
      </c>
      <c r="C353" s="128" t="s">
        <v>850</v>
      </c>
      <c r="D353" s="129" t="s">
        <v>851</v>
      </c>
      <c r="E353" s="127">
        <v>3</v>
      </c>
    </row>
    <row r="354" spans="1:5" ht="15">
      <c r="A354" s="28" t="str">
        <f t="shared" si="14"/>
        <v>LAW</v>
      </c>
      <c r="B354" s="28" t="str">
        <f t="shared" si="15"/>
        <v>413</v>
      </c>
      <c r="C354" s="128" t="s">
        <v>852</v>
      </c>
      <c r="D354" s="129" t="s">
        <v>853</v>
      </c>
      <c r="E354" s="127">
        <v>2</v>
      </c>
    </row>
    <row r="355" spans="1:5" ht="15">
      <c r="A355" s="28" t="str">
        <f t="shared" si="14"/>
        <v>MCC</v>
      </c>
      <c r="B355" s="28" t="str">
        <f t="shared" si="15"/>
        <v>201</v>
      </c>
      <c r="C355" s="128" t="s">
        <v>854</v>
      </c>
      <c r="D355" s="129" t="s">
        <v>855</v>
      </c>
      <c r="E355" s="127">
        <v>3</v>
      </c>
    </row>
    <row r="356" spans="1:5" ht="15">
      <c r="A356" s="28" t="str">
        <f t="shared" si="14"/>
        <v>MCC</v>
      </c>
      <c r="B356" s="28" t="str">
        <f t="shared" si="15"/>
        <v>351</v>
      </c>
      <c r="C356" s="128" t="s">
        <v>856</v>
      </c>
      <c r="D356" s="129" t="s">
        <v>857</v>
      </c>
      <c r="E356" s="127">
        <v>3</v>
      </c>
    </row>
    <row r="357" spans="1:5" ht="15">
      <c r="A357" s="28" t="str">
        <f t="shared" si="14"/>
        <v>MCC</v>
      </c>
      <c r="B357" s="28" t="str">
        <f t="shared" si="15"/>
        <v>401</v>
      </c>
      <c r="C357" s="128" t="s">
        <v>858</v>
      </c>
      <c r="D357" s="129" t="s">
        <v>859</v>
      </c>
      <c r="E357" s="127">
        <v>3</v>
      </c>
    </row>
    <row r="358" spans="1:5" ht="15">
      <c r="A358" s="28" t="str">
        <f t="shared" si="14"/>
        <v>MCC</v>
      </c>
      <c r="B358" s="28" t="str">
        <f t="shared" si="15"/>
        <v>410</v>
      </c>
      <c r="C358" s="128" t="s">
        <v>860</v>
      </c>
      <c r="D358" s="129" t="s">
        <v>861</v>
      </c>
      <c r="E358" s="127">
        <v>1</v>
      </c>
    </row>
    <row r="359" spans="1:5" ht="15">
      <c r="A359" s="28" t="str">
        <f t="shared" si="14"/>
        <v>MCC</v>
      </c>
      <c r="B359" s="28" t="str">
        <f t="shared" si="15"/>
        <v>413</v>
      </c>
      <c r="C359" s="128" t="s">
        <v>862</v>
      </c>
      <c r="D359" s="129" t="s">
        <v>863</v>
      </c>
      <c r="E359" s="127">
        <v>1</v>
      </c>
    </row>
    <row r="360" spans="1:5" ht="15">
      <c r="A360" s="28" t="str">
        <f t="shared" si="14"/>
        <v>MCC</v>
      </c>
      <c r="B360" s="28" t="str">
        <f t="shared" si="15"/>
        <v>414</v>
      </c>
      <c r="C360" s="128" t="s">
        <v>864</v>
      </c>
      <c r="D360" s="129" t="s">
        <v>865</v>
      </c>
      <c r="E360" s="127">
        <v>1</v>
      </c>
    </row>
    <row r="361" spans="1:5" ht="15">
      <c r="A361" s="28" t="str">
        <f t="shared" si="14"/>
        <v>MCC</v>
      </c>
      <c r="B361" s="28" t="str">
        <f t="shared" si="15"/>
        <v>418</v>
      </c>
      <c r="C361" s="128" t="s">
        <v>866</v>
      </c>
      <c r="D361" s="129" t="s">
        <v>867</v>
      </c>
      <c r="E361" s="127">
        <v>1</v>
      </c>
    </row>
    <row r="362" spans="1:5" ht="15">
      <c r="A362" s="28" t="str">
        <f t="shared" si="14"/>
        <v>MCH</v>
      </c>
      <c r="B362" s="28" t="str">
        <f t="shared" si="15"/>
        <v>250</v>
      </c>
      <c r="C362" s="128" t="s">
        <v>868</v>
      </c>
      <c r="D362" s="129" t="s">
        <v>869</v>
      </c>
      <c r="E362" s="127">
        <v>2</v>
      </c>
    </row>
    <row r="363" spans="1:5" ht="15">
      <c r="A363" s="28" t="str">
        <f t="shared" si="14"/>
        <v>MED</v>
      </c>
      <c r="B363" s="28" t="str">
        <f t="shared" si="15"/>
        <v>263</v>
      </c>
      <c r="C363" s="128" t="s">
        <v>870</v>
      </c>
      <c r="D363" s="129" t="s">
        <v>871</v>
      </c>
      <c r="E363" s="127">
        <v>1</v>
      </c>
    </row>
    <row r="364" spans="1:5" ht="15">
      <c r="A364" s="28" t="str">
        <f t="shared" si="14"/>
        <v>MED</v>
      </c>
      <c r="B364" s="28" t="str">
        <f t="shared" si="15"/>
        <v>268</v>
      </c>
      <c r="C364" s="128" t="s">
        <v>872</v>
      </c>
      <c r="D364" s="129" t="s">
        <v>871</v>
      </c>
      <c r="E364" s="127">
        <v>2</v>
      </c>
    </row>
    <row r="365" spans="1:5" ht="15">
      <c r="A365" s="28" t="str">
        <f t="shared" si="14"/>
        <v>MED</v>
      </c>
      <c r="B365" s="28" t="str">
        <f t="shared" si="15"/>
        <v>362</v>
      </c>
      <c r="C365" s="128" t="s">
        <v>873</v>
      </c>
      <c r="D365" s="129" t="s">
        <v>874</v>
      </c>
      <c r="E365" s="127">
        <v>2</v>
      </c>
    </row>
    <row r="366" spans="1:5" ht="15">
      <c r="A366" s="28" t="str">
        <f t="shared" si="14"/>
        <v>MGT</v>
      </c>
      <c r="B366" s="28" t="str">
        <f t="shared" si="15"/>
        <v>433</v>
      </c>
      <c r="C366" s="128" t="s">
        <v>875</v>
      </c>
      <c r="D366" s="129" t="s">
        <v>876</v>
      </c>
      <c r="E366" s="127">
        <v>2</v>
      </c>
    </row>
    <row r="367" spans="1:5" ht="15">
      <c r="A367" s="28" t="str">
        <f t="shared" si="14"/>
        <v>MIB</v>
      </c>
      <c r="B367" s="28" t="str">
        <f t="shared" si="15"/>
        <v>251</v>
      </c>
      <c r="C367" s="128" t="s">
        <v>877</v>
      </c>
      <c r="D367" s="129" t="s">
        <v>878</v>
      </c>
      <c r="E367" s="127">
        <v>3</v>
      </c>
    </row>
    <row r="368" spans="1:5" ht="15">
      <c r="A368" s="28" t="str">
        <f t="shared" si="14"/>
        <v>MIB</v>
      </c>
      <c r="B368" s="28" t="str">
        <f t="shared" si="15"/>
        <v>253</v>
      </c>
      <c r="C368" s="128" t="s">
        <v>879</v>
      </c>
      <c r="D368" s="129" t="s">
        <v>880</v>
      </c>
      <c r="E368" s="127">
        <v>1</v>
      </c>
    </row>
    <row r="369" spans="1:5" ht="15">
      <c r="A369" s="28" t="str">
        <f t="shared" si="14"/>
        <v>MIB</v>
      </c>
      <c r="B369" s="28" t="str">
        <f t="shared" si="15"/>
        <v>254</v>
      </c>
      <c r="C369" s="128" t="s">
        <v>881</v>
      </c>
      <c r="D369" s="129" t="s">
        <v>880</v>
      </c>
      <c r="E369" s="127">
        <v>1</v>
      </c>
    </row>
    <row r="370" spans="1:5" ht="15">
      <c r="A370" s="28" t="str">
        <f t="shared" si="14"/>
        <v>MKT</v>
      </c>
      <c r="B370" s="28" t="str">
        <f t="shared" si="15"/>
        <v>253</v>
      </c>
      <c r="C370" s="128" t="s">
        <v>882</v>
      </c>
      <c r="D370" s="129" t="s">
        <v>883</v>
      </c>
      <c r="E370" s="127">
        <v>3</v>
      </c>
    </row>
    <row r="371" spans="1:5" ht="15">
      <c r="A371" s="28" t="str">
        <f t="shared" si="14"/>
        <v>MKT</v>
      </c>
      <c r="B371" s="28" t="str">
        <f t="shared" si="15"/>
        <v>424</v>
      </c>
      <c r="C371" s="128" t="s">
        <v>884</v>
      </c>
      <c r="D371" s="129" t="s">
        <v>885</v>
      </c>
      <c r="E371" s="127">
        <v>2</v>
      </c>
    </row>
    <row r="372" spans="1:5" ht="15">
      <c r="A372" s="28" t="str">
        <f t="shared" si="14"/>
        <v>MTH</v>
      </c>
      <c r="B372" s="28" t="str">
        <f t="shared" si="15"/>
        <v>254</v>
      </c>
      <c r="C372" s="128" t="s">
        <v>886</v>
      </c>
      <c r="D372" s="129" t="s">
        <v>887</v>
      </c>
      <c r="E372" s="127">
        <v>3</v>
      </c>
    </row>
    <row r="373" spans="1:5" ht="15">
      <c r="A373" s="28" t="str">
        <f t="shared" si="14"/>
        <v>NTR</v>
      </c>
      <c r="B373" s="28" t="str">
        <f t="shared" si="15"/>
        <v>151</v>
      </c>
      <c r="C373" s="128" t="s">
        <v>888</v>
      </c>
      <c r="D373" s="129" t="s">
        <v>889</v>
      </c>
      <c r="E373" s="127">
        <v>2</v>
      </c>
    </row>
    <row r="374" spans="1:5" ht="15">
      <c r="A374" s="28" t="str">
        <f t="shared" si="14"/>
        <v>NTR</v>
      </c>
      <c r="B374" s="28" t="str">
        <f t="shared" si="15"/>
        <v>413</v>
      </c>
      <c r="C374" s="128" t="s">
        <v>890</v>
      </c>
      <c r="D374" s="129" t="s">
        <v>891</v>
      </c>
      <c r="E374" s="127">
        <v>1</v>
      </c>
    </row>
    <row r="375" spans="1:5" ht="15">
      <c r="A375" s="28" t="str">
        <f t="shared" si="14"/>
        <v>NTR</v>
      </c>
      <c r="B375" s="28" t="str">
        <f t="shared" si="15"/>
        <v>431</v>
      </c>
      <c r="C375" s="128" t="s">
        <v>892</v>
      </c>
      <c r="D375" s="129" t="s">
        <v>893</v>
      </c>
      <c r="E375" s="127">
        <v>1</v>
      </c>
    </row>
    <row r="376" spans="1:5" ht="15">
      <c r="A376" s="28" t="str">
        <f t="shared" si="14"/>
        <v>NUR</v>
      </c>
      <c r="B376" s="28" t="str">
        <f t="shared" si="15"/>
        <v>248</v>
      </c>
      <c r="C376" s="128" t="s">
        <v>894</v>
      </c>
      <c r="D376" s="129" t="s">
        <v>895</v>
      </c>
      <c r="E376" s="127">
        <v>3</v>
      </c>
    </row>
    <row r="377" spans="1:5" ht="15">
      <c r="A377" s="28" t="str">
        <f t="shared" si="14"/>
        <v>NUR</v>
      </c>
      <c r="B377" s="28" t="str">
        <f t="shared" si="15"/>
        <v>251</v>
      </c>
      <c r="C377" s="128" t="s">
        <v>896</v>
      </c>
      <c r="D377" s="129" t="s">
        <v>897</v>
      </c>
      <c r="E377" s="127">
        <v>4</v>
      </c>
    </row>
    <row r="378" spans="1:5" ht="15">
      <c r="A378" s="28" t="str">
        <f t="shared" si="14"/>
        <v>NUR</v>
      </c>
      <c r="B378" s="28" t="str">
        <f t="shared" si="15"/>
        <v>296</v>
      </c>
      <c r="C378" s="128" t="s">
        <v>898</v>
      </c>
      <c r="D378" s="129" t="s">
        <v>761</v>
      </c>
      <c r="E378" s="127">
        <v>1</v>
      </c>
    </row>
    <row r="379" spans="1:5" ht="15">
      <c r="A379" s="28" t="str">
        <f t="shared" si="14"/>
        <v>NUR</v>
      </c>
      <c r="B379" s="28" t="str">
        <f t="shared" si="15"/>
        <v>300</v>
      </c>
      <c r="C379" s="128" t="s">
        <v>899</v>
      </c>
      <c r="D379" s="129" t="s">
        <v>900</v>
      </c>
      <c r="E379" s="127">
        <v>3</v>
      </c>
    </row>
    <row r="380" spans="1:5" ht="15">
      <c r="A380" s="28" t="str">
        <f t="shared" si="14"/>
        <v>NUR</v>
      </c>
      <c r="B380" s="28" t="str">
        <f t="shared" si="15"/>
        <v>301</v>
      </c>
      <c r="C380" s="128" t="s">
        <v>901</v>
      </c>
      <c r="D380" s="129" t="s">
        <v>900</v>
      </c>
      <c r="E380" s="127">
        <v>4</v>
      </c>
    </row>
    <row r="381" spans="1:5" ht="15">
      <c r="A381" s="28" t="str">
        <f t="shared" si="14"/>
        <v>NUR</v>
      </c>
      <c r="B381" s="28" t="str">
        <f t="shared" si="15"/>
        <v>302</v>
      </c>
      <c r="C381" s="128" t="s">
        <v>902</v>
      </c>
      <c r="D381" s="129" t="s">
        <v>903</v>
      </c>
      <c r="E381" s="127">
        <v>2</v>
      </c>
    </row>
    <row r="382" spans="1:5" ht="15">
      <c r="A382" s="28" t="str">
        <f t="shared" si="14"/>
        <v>NUR</v>
      </c>
      <c r="B382" s="28" t="str">
        <f t="shared" si="15"/>
        <v>303</v>
      </c>
      <c r="C382" s="128" t="s">
        <v>904</v>
      </c>
      <c r="D382" s="129" t="s">
        <v>905</v>
      </c>
      <c r="E382" s="127">
        <v>2</v>
      </c>
    </row>
    <row r="383" spans="1:5" ht="15">
      <c r="A383" s="28" t="str">
        <f t="shared" si="14"/>
        <v>NUR</v>
      </c>
      <c r="B383" s="28" t="str">
        <f t="shared" si="15"/>
        <v>305</v>
      </c>
      <c r="C383" s="128" t="s">
        <v>906</v>
      </c>
      <c r="D383" s="129" t="s">
        <v>907</v>
      </c>
      <c r="E383" s="127">
        <v>2</v>
      </c>
    </row>
    <row r="384" spans="1:5" ht="15">
      <c r="A384" s="28" t="str">
        <f t="shared" si="14"/>
        <v>NUR</v>
      </c>
      <c r="B384" s="28" t="str">
        <f t="shared" si="15"/>
        <v>306</v>
      </c>
      <c r="C384" s="128" t="s">
        <v>908</v>
      </c>
      <c r="D384" s="129" t="s">
        <v>909</v>
      </c>
      <c r="E384" s="127">
        <v>2</v>
      </c>
    </row>
    <row r="385" spans="1:5" ht="15">
      <c r="A385" s="28" t="str">
        <f t="shared" si="14"/>
        <v>NUR</v>
      </c>
      <c r="B385" s="28" t="str">
        <f t="shared" si="15"/>
        <v>313</v>
      </c>
      <c r="C385" s="128" t="s">
        <v>910</v>
      </c>
      <c r="D385" s="129" t="s">
        <v>911</v>
      </c>
      <c r="E385" s="127">
        <v>2</v>
      </c>
    </row>
    <row r="386" spans="1:5" ht="15">
      <c r="A386" s="28" t="str">
        <f t="shared" si="14"/>
        <v>NUR</v>
      </c>
      <c r="B386" s="28" t="str">
        <f t="shared" si="15"/>
        <v>323</v>
      </c>
      <c r="C386" s="128" t="s">
        <v>912</v>
      </c>
      <c r="D386" s="129" t="s">
        <v>913</v>
      </c>
      <c r="E386" s="127">
        <v>3</v>
      </c>
    </row>
    <row r="387" spans="1:5" ht="15">
      <c r="A387" s="28" t="str">
        <f t="shared" si="14"/>
        <v>NUR</v>
      </c>
      <c r="B387" s="28" t="str">
        <f t="shared" si="15"/>
        <v>324</v>
      </c>
      <c r="C387" s="128" t="s">
        <v>914</v>
      </c>
      <c r="D387" s="129" t="s">
        <v>913</v>
      </c>
      <c r="E387" s="127">
        <v>4</v>
      </c>
    </row>
    <row r="388" spans="1:5" ht="15">
      <c r="A388" s="28" t="str">
        <f t="shared" si="14"/>
        <v>NUR</v>
      </c>
      <c r="B388" s="28" t="str">
        <f t="shared" si="15"/>
        <v>333</v>
      </c>
      <c r="C388" s="128" t="s">
        <v>915</v>
      </c>
      <c r="D388" s="129" t="s">
        <v>916</v>
      </c>
      <c r="E388" s="127">
        <v>3</v>
      </c>
    </row>
    <row r="389" spans="1:5" ht="15">
      <c r="A389" s="28" t="str">
        <f t="shared" si="14"/>
        <v>NUR</v>
      </c>
      <c r="B389" s="28" t="str">
        <f t="shared" si="15"/>
        <v>334</v>
      </c>
      <c r="C389" s="128" t="s">
        <v>917</v>
      </c>
      <c r="D389" s="129" t="s">
        <v>916</v>
      </c>
      <c r="E389" s="127">
        <v>4</v>
      </c>
    </row>
    <row r="390" spans="1:5" ht="15">
      <c r="A390" s="28" t="str">
        <f t="shared" si="14"/>
        <v>NUR</v>
      </c>
      <c r="B390" s="28" t="str">
        <f t="shared" si="15"/>
        <v>343</v>
      </c>
      <c r="C390" s="128" t="s">
        <v>918</v>
      </c>
      <c r="D390" s="129" t="s">
        <v>919</v>
      </c>
      <c r="E390" s="127">
        <v>2</v>
      </c>
    </row>
    <row r="391" spans="1:5" ht="15">
      <c r="A391" s="28" t="str">
        <f t="shared" si="14"/>
        <v>NUR</v>
      </c>
      <c r="B391" s="28" t="str">
        <f t="shared" si="15"/>
        <v>344</v>
      </c>
      <c r="C391" s="128" t="s">
        <v>920</v>
      </c>
      <c r="D391" s="129" t="s">
        <v>919</v>
      </c>
      <c r="E391" s="127">
        <v>3</v>
      </c>
    </row>
    <row r="392" spans="1:5" ht="15">
      <c r="A392" s="28" t="str">
        <f t="shared" si="14"/>
        <v>NUR</v>
      </c>
      <c r="B392" s="28" t="str">
        <f t="shared" si="15"/>
        <v>348</v>
      </c>
      <c r="C392" s="128" t="s">
        <v>921</v>
      </c>
      <c r="D392" s="129" t="s">
        <v>922</v>
      </c>
      <c r="E392" s="127">
        <v>3</v>
      </c>
    </row>
    <row r="393" spans="1:5" ht="15">
      <c r="A393" s="28" t="str">
        <f t="shared" si="14"/>
        <v>NUR</v>
      </c>
      <c r="B393" s="28" t="str">
        <f t="shared" si="15"/>
        <v>349</v>
      </c>
      <c r="C393" s="128" t="s">
        <v>923</v>
      </c>
      <c r="D393" s="129" t="s">
        <v>674</v>
      </c>
      <c r="E393" s="127">
        <v>1</v>
      </c>
    </row>
    <row r="394" spans="1:5" ht="15">
      <c r="A394" s="28" t="str">
        <f t="shared" si="14"/>
        <v>NUR</v>
      </c>
      <c r="B394" s="28" t="str">
        <f t="shared" si="15"/>
        <v>396</v>
      </c>
      <c r="C394" s="128" t="s">
        <v>924</v>
      </c>
      <c r="D394" s="129" t="s">
        <v>761</v>
      </c>
      <c r="E394" s="127">
        <v>1</v>
      </c>
    </row>
    <row r="395" spans="1:5" ht="15">
      <c r="A395" s="28" t="str">
        <f t="shared" si="14"/>
        <v>NUR</v>
      </c>
      <c r="B395" s="28" t="str">
        <f t="shared" si="15"/>
        <v>402</v>
      </c>
      <c r="C395" s="128" t="s">
        <v>925</v>
      </c>
      <c r="D395" s="129" t="s">
        <v>926</v>
      </c>
      <c r="E395" s="127">
        <v>2</v>
      </c>
    </row>
    <row r="396" spans="1:5" ht="15">
      <c r="A396" s="28" t="str">
        <f t="shared" si="14"/>
        <v>NUR</v>
      </c>
      <c r="B396" s="28" t="str">
        <f t="shared" si="15"/>
        <v>403</v>
      </c>
      <c r="C396" s="128" t="s">
        <v>927</v>
      </c>
      <c r="D396" s="129" t="s">
        <v>928</v>
      </c>
      <c r="E396" s="127">
        <v>2</v>
      </c>
    </row>
    <row r="397" spans="1:5" ht="15">
      <c r="A397" s="28" t="str">
        <f t="shared" si="14"/>
        <v>NUR</v>
      </c>
      <c r="B397" s="28" t="str">
        <f t="shared" si="15"/>
        <v>405</v>
      </c>
      <c r="C397" s="128" t="s">
        <v>929</v>
      </c>
      <c r="D397" s="129" t="s">
        <v>930</v>
      </c>
      <c r="E397" s="127">
        <v>2</v>
      </c>
    </row>
    <row r="398" spans="1:5" ht="15">
      <c r="A398" s="28" t="str">
        <f t="shared" si="14"/>
        <v>NUR</v>
      </c>
      <c r="B398" s="28" t="str">
        <f t="shared" si="15"/>
        <v>406</v>
      </c>
      <c r="C398" s="128" t="s">
        <v>931</v>
      </c>
      <c r="D398" s="129" t="s">
        <v>932</v>
      </c>
      <c r="E398" s="127">
        <v>2</v>
      </c>
    </row>
    <row r="399" spans="1:5" ht="15">
      <c r="A399" s="28" t="str">
        <f t="shared" si="14"/>
        <v>NUR</v>
      </c>
      <c r="B399" s="28" t="str">
        <f t="shared" si="15"/>
        <v>413</v>
      </c>
      <c r="C399" s="128" t="s">
        <v>933</v>
      </c>
      <c r="D399" s="129" t="s">
        <v>934</v>
      </c>
      <c r="E399" s="127">
        <v>2</v>
      </c>
    </row>
    <row r="400" spans="1:5" ht="15">
      <c r="A400" s="28" t="str">
        <f t="shared" si="14"/>
        <v>NUR</v>
      </c>
      <c r="B400" s="28" t="str">
        <f t="shared" si="15"/>
        <v>414</v>
      </c>
      <c r="C400" s="128" t="s">
        <v>935</v>
      </c>
      <c r="D400" s="129" t="s">
        <v>936</v>
      </c>
      <c r="E400" s="127">
        <v>2</v>
      </c>
    </row>
    <row r="401" spans="1:5" ht="15">
      <c r="A401" s="28" t="str">
        <f t="shared" si="14"/>
        <v>NUR</v>
      </c>
      <c r="B401" s="28" t="str">
        <f t="shared" si="15"/>
        <v>423</v>
      </c>
      <c r="C401" s="128" t="s">
        <v>937</v>
      </c>
      <c r="D401" s="129" t="s">
        <v>938</v>
      </c>
      <c r="E401" s="127">
        <v>2</v>
      </c>
    </row>
    <row r="402" spans="1:5" ht="15">
      <c r="A402" s="28" t="str">
        <f t="shared" si="14"/>
        <v>NUR</v>
      </c>
      <c r="B402" s="28" t="str">
        <f t="shared" si="15"/>
        <v>433</v>
      </c>
      <c r="C402" s="128" t="s">
        <v>939</v>
      </c>
      <c r="D402" s="129" t="s">
        <v>940</v>
      </c>
      <c r="E402" s="127">
        <v>2</v>
      </c>
    </row>
    <row r="403" spans="1:5" ht="15">
      <c r="A403" s="28" t="str">
        <f t="shared" si="14"/>
        <v>NUR</v>
      </c>
      <c r="B403" s="28" t="str">
        <f t="shared" si="15"/>
        <v>448</v>
      </c>
      <c r="C403" s="128" t="s">
        <v>941</v>
      </c>
      <c r="D403" s="129" t="s">
        <v>942</v>
      </c>
      <c r="E403" s="127">
        <v>5</v>
      </c>
    </row>
    <row r="404" spans="1:5" ht="15">
      <c r="A404" s="28" t="str">
        <f t="shared" si="14"/>
        <v>NUR</v>
      </c>
      <c r="B404" s="28" t="str">
        <f t="shared" si="15"/>
        <v>452</v>
      </c>
      <c r="C404" s="128" t="s">
        <v>943</v>
      </c>
      <c r="D404" s="129" t="s">
        <v>938</v>
      </c>
      <c r="E404" s="127">
        <v>3</v>
      </c>
    </row>
    <row r="405" spans="1:5" ht="15">
      <c r="A405" s="28" t="str">
        <f t="shared" si="14"/>
        <v>NUR</v>
      </c>
      <c r="B405" s="28" t="str">
        <f t="shared" si="15"/>
        <v>453</v>
      </c>
      <c r="C405" s="128" t="s">
        <v>944</v>
      </c>
      <c r="D405" s="129" t="s">
        <v>940</v>
      </c>
      <c r="E405" s="127">
        <v>3</v>
      </c>
    </row>
    <row r="406" spans="1:5" ht="15">
      <c r="A406" s="28" t="str">
        <f t="shared" si="14"/>
        <v>NUR</v>
      </c>
      <c r="B406" s="28" t="str">
        <f t="shared" si="15"/>
        <v>455</v>
      </c>
      <c r="C406" s="128" t="s">
        <v>945</v>
      </c>
      <c r="D406" s="129" t="s">
        <v>946</v>
      </c>
      <c r="E406" s="127">
        <v>2</v>
      </c>
    </row>
    <row r="407" spans="1:5" ht="15">
      <c r="A407" s="28" t="str">
        <f t="shared" si="14"/>
        <v>PMY</v>
      </c>
      <c r="B407" s="28" t="str">
        <f t="shared" si="15"/>
        <v>300</v>
      </c>
      <c r="C407" s="128" t="s">
        <v>947</v>
      </c>
      <c r="D407" s="129" t="s">
        <v>948</v>
      </c>
      <c r="E407" s="127">
        <v>2</v>
      </c>
    </row>
    <row r="408" spans="1:5" ht="15">
      <c r="A408" s="28" t="str">
        <f t="shared" si="14"/>
        <v>PMY</v>
      </c>
      <c r="B408" s="28" t="str">
        <f t="shared" si="15"/>
        <v>301</v>
      </c>
      <c r="C408" s="128" t="s">
        <v>949</v>
      </c>
      <c r="D408" s="129" t="s">
        <v>950</v>
      </c>
      <c r="E408" s="127">
        <v>3</v>
      </c>
    </row>
    <row r="409" spans="1:5" ht="15">
      <c r="A409" s="28" t="str">
        <f t="shared" si="14"/>
        <v>PMY</v>
      </c>
      <c r="B409" s="28" t="str">
        <f t="shared" si="15"/>
        <v>302</v>
      </c>
      <c r="C409" s="128" t="s">
        <v>951</v>
      </c>
      <c r="D409" s="129" t="s">
        <v>952</v>
      </c>
      <c r="E409" s="127">
        <v>3</v>
      </c>
    </row>
    <row r="410" spans="1:5" ht="15">
      <c r="A410" s="28" t="str">
        <f t="shared" si="14"/>
        <v>PMY</v>
      </c>
      <c r="B410" s="28" t="str">
        <f t="shared" si="15"/>
        <v>304</v>
      </c>
      <c r="C410" s="128" t="s">
        <v>953</v>
      </c>
      <c r="D410" s="129" t="s">
        <v>954</v>
      </c>
      <c r="E410" s="127">
        <v>3</v>
      </c>
    </row>
    <row r="411" spans="1:5" ht="15">
      <c r="A411" s="28" t="str">
        <f t="shared" si="14"/>
        <v>PMY</v>
      </c>
      <c r="B411" s="28" t="str">
        <f t="shared" si="15"/>
        <v>443</v>
      </c>
      <c r="C411" s="128" t="s">
        <v>955</v>
      </c>
      <c r="D411" s="129" t="s">
        <v>956</v>
      </c>
      <c r="E411" s="127">
        <v>1</v>
      </c>
    </row>
    <row r="412" spans="1:5" ht="15">
      <c r="A412" s="28" t="str">
        <f t="shared" si="14"/>
        <v>PTH</v>
      </c>
      <c r="B412" s="28" t="str">
        <f t="shared" si="15"/>
        <v>350</v>
      </c>
      <c r="C412" s="128" t="s">
        <v>957</v>
      </c>
      <c r="D412" s="129" t="s">
        <v>958</v>
      </c>
      <c r="E412" s="127">
        <v>3</v>
      </c>
    </row>
    <row r="413" spans="1:5" ht="15">
      <c r="A413" s="28" t="str">
        <f t="shared" si="14"/>
        <v>PHC</v>
      </c>
      <c r="B413" s="28" t="str">
        <f t="shared" si="15"/>
        <v>351</v>
      </c>
      <c r="C413" s="128" t="s">
        <v>959</v>
      </c>
      <c r="D413" s="129" t="s">
        <v>960</v>
      </c>
      <c r="E413" s="127">
        <v>3</v>
      </c>
    </row>
    <row r="414" spans="1:5" ht="15">
      <c r="A414" s="28" t="str">
        <f t="shared" si="14"/>
        <v>PHC</v>
      </c>
      <c r="B414" s="28" t="str">
        <f t="shared" si="15"/>
        <v>401</v>
      </c>
      <c r="C414" s="128" t="s">
        <v>961</v>
      </c>
      <c r="D414" s="129" t="s">
        <v>962</v>
      </c>
      <c r="E414" s="127">
        <v>3</v>
      </c>
    </row>
    <row r="415" spans="1:5" ht="15">
      <c r="A415" s="28" t="str">
        <f t="shared" si="14"/>
        <v>PHC</v>
      </c>
      <c r="B415" s="28" t="str">
        <f t="shared" si="15"/>
        <v>402</v>
      </c>
      <c r="C415" s="128" t="s">
        <v>963</v>
      </c>
      <c r="D415" s="129" t="s">
        <v>964</v>
      </c>
      <c r="E415" s="127">
        <v>2</v>
      </c>
    </row>
    <row r="416" spans="1:5" ht="15">
      <c r="A416" s="28" t="str">
        <f t="shared" si="14"/>
        <v>PHC</v>
      </c>
      <c r="B416" s="28" t="str">
        <f t="shared" si="15"/>
        <v>406</v>
      </c>
      <c r="C416" s="128" t="s">
        <v>965</v>
      </c>
      <c r="D416" s="129" t="s">
        <v>966</v>
      </c>
      <c r="E416" s="127">
        <v>3</v>
      </c>
    </row>
    <row r="417" spans="1:5" ht="15">
      <c r="A417" s="28" t="str">
        <f aca="true" t="shared" si="16" ref="A417:A480">LEFT(C417,3)</f>
        <v>PHC</v>
      </c>
      <c r="B417" s="28" t="str">
        <f aca="true" t="shared" si="17" ref="B417:B480">RIGHT(C417,3)</f>
        <v>414</v>
      </c>
      <c r="C417" s="128" t="s">
        <v>967</v>
      </c>
      <c r="D417" s="129" t="s">
        <v>968</v>
      </c>
      <c r="E417" s="127">
        <v>1</v>
      </c>
    </row>
    <row r="418" spans="1:5" ht="15">
      <c r="A418" s="28" t="str">
        <f t="shared" si="16"/>
        <v>PHC</v>
      </c>
      <c r="B418" s="28" t="str">
        <f t="shared" si="17"/>
        <v>422</v>
      </c>
      <c r="C418" s="128" t="s">
        <v>969</v>
      </c>
      <c r="D418" s="129" t="s">
        <v>970</v>
      </c>
      <c r="E418" s="127">
        <v>1</v>
      </c>
    </row>
    <row r="419" spans="1:5" ht="15">
      <c r="A419" s="28" t="str">
        <f t="shared" si="16"/>
        <v>PHC</v>
      </c>
      <c r="B419" s="28" t="str">
        <f t="shared" si="17"/>
        <v>424</v>
      </c>
      <c r="C419" s="128" t="s">
        <v>971</v>
      </c>
      <c r="D419" s="129" t="s">
        <v>972</v>
      </c>
      <c r="E419" s="127">
        <v>1</v>
      </c>
    </row>
    <row r="420" spans="1:5" ht="15">
      <c r="A420" s="28" t="str">
        <f t="shared" si="16"/>
        <v>PHC</v>
      </c>
      <c r="B420" s="28" t="str">
        <f t="shared" si="17"/>
        <v>434</v>
      </c>
      <c r="C420" s="128" t="s">
        <v>973</v>
      </c>
      <c r="D420" s="129" t="s">
        <v>974</v>
      </c>
      <c r="E420" s="127">
        <v>1</v>
      </c>
    </row>
    <row r="421" spans="1:5" ht="15">
      <c r="A421" s="28" t="str">
        <f t="shared" si="16"/>
        <v>PHC</v>
      </c>
      <c r="B421" s="28" t="str">
        <f t="shared" si="17"/>
        <v>451</v>
      </c>
      <c r="C421" s="128" t="s">
        <v>975</v>
      </c>
      <c r="D421" s="129" t="s">
        <v>976</v>
      </c>
      <c r="E421" s="127">
        <v>3</v>
      </c>
    </row>
    <row r="422" spans="1:5" ht="15">
      <c r="A422" s="28" t="str">
        <f t="shared" si="16"/>
        <v>PHM</v>
      </c>
      <c r="B422" s="28" t="str">
        <f t="shared" si="17"/>
        <v>296</v>
      </c>
      <c r="C422" s="128" t="s">
        <v>977</v>
      </c>
      <c r="D422" s="129" t="s">
        <v>761</v>
      </c>
      <c r="E422" s="127">
        <v>1</v>
      </c>
    </row>
    <row r="423" spans="1:5" ht="15">
      <c r="A423" s="28" t="str">
        <f t="shared" si="16"/>
        <v>PHM</v>
      </c>
      <c r="B423" s="28" t="str">
        <f t="shared" si="17"/>
        <v>396</v>
      </c>
      <c r="C423" s="128" t="s">
        <v>978</v>
      </c>
      <c r="D423" s="129" t="s">
        <v>761</v>
      </c>
      <c r="E423" s="127">
        <v>1</v>
      </c>
    </row>
    <row r="424" spans="1:5" ht="15">
      <c r="A424" s="28" t="str">
        <f t="shared" si="16"/>
        <v>PHM</v>
      </c>
      <c r="B424" s="28" t="str">
        <f t="shared" si="17"/>
        <v>402</v>
      </c>
      <c r="C424" s="128" t="s">
        <v>979</v>
      </c>
      <c r="D424" s="129" t="s">
        <v>980</v>
      </c>
      <c r="E424" s="127">
        <v>3</v>
      </c>
    </row>
    <row r="425" spans="1:5" ht="15">
      <c r="A425" s="28" t="str">
        <f t="shared" si="16"/>
        <v>PHM</v>
      </c>
      <c r="B425" s="28" t="str">
        <f t="shared" si="17"/>
        <v>404</v>
      </c>
      <c r="C425" s="128" t="s">
        <v>981</v>
      </c>
      <c r="D425" s="129" t="s">
        <v>982</v>
      </c>
      <c r="E425" s="127">
        <v>3</v>
      </c>
    </row>
    <row r="426" spans="1:5" ht="15">
      <c r="A426" s="28" t="str">
        <f t="shared" si="16"/>
        <v>PHM</v>
      </c>
      <c r="B426" s="28" t="str">
        <f t="shared" si="17"/>
        <v>407</v>
      </c>
      <c r="C426" s="128" t="s">
        <v>983</v>
      </c>
      <c r="D426" s="129" t="s">
        <v>984</v>
      </c>
      <c r="E426" s="127">
        <v>3</v>
      </c>
    </row>
    <row r="427" spans="1:5" ht="15">
      <c r="A427" s="28" t="str">
        <f t="shared" si="16"/>
        <v>PHM</v>
      </c>
      <c r="B427" s="28" t="str">
        <f t="shared" si="17"/>
        <v>410</v>
      </c>
      <c r="C427" s="128" t="s">
        <v>985</v>
      </c>
      <c r="D427" s="129" t="s">
        <v>986</v>
      </c>
      <c r="E427" s="127">
        <v>2</v>
      </c>
    </row>
    <row r="428" spans="1:5" ht="15">
      <c r="A428" s="28" t="str">
        <f t="shared" si="16"/>
        <v>PHM</v>
      </c>
      <c r="B428" s="28" t="str">
        <f t="shared" si="17"/>
        <v>413</v>
      </c>
      <c r="C428" s="128" t="s">
        <v>987</v>
      </c>
      <c r="D428" s="129" t="s">
        <v>988</v>
      </c>
      <c r="E428" s="127">
        <v>2</v>
      </c>
    </row>
    <row r="429" spans="1:5" ht="15">
      <c r="A429" s="28" t="str">
        <f t="shared" si="16"/>
        <v>PHM</v>
      </c>
      <c r="B429" s="28" t="str">
        <f t="shared" si="17"/>
        <v>447</v>
      </c>
      <c r="C429" s="128" t="s">
        <v>989</v>
      </c>
      <c r="D429" s="129" t="s">
        <v>990</v>
      </c>
      <c r="E429" s="127">
        <v>4</v>
      </c>
    </row>
    <row r="430" spans="1:5" ht="15">
      <c r="A430" s="28" t="str">
        <f t="shared" si="16"/>
        <v>PHM</v>
      </c>
      <c r="B430" s="28" t="str">
        <f t="shared" si="17"/>
        <v>448</v>
      </c>
      <c r="C430" s="128" t="s">
        <v>991</v>
      </c>
      <c r="D430" s="129" t="s">
        <v>992</v>
      </c>
      <c r="E430" s="127">
        <v>4</v>
      </c>
    </row>
    <row r="431" spans="1:5" ht="15">
      <c r="A431" s="28" t="str">
        <f t="shared" si="16"/>
        <v>PHM</v>
      </c>
      <c r="B431" s="28" t="str">
        <f t="shared" si="17"/>
        <v>496</v>
      </c>
      <c r="C431" s="128" t="s">
        <v>993</v>
      </c>
      <c r="D431" s="129" t="s">
        <v>761</v>
      </c>
      <c r="E431" s="127">
        <v>1</v>
      </c>
    </row>
    <row r="432" spans="1:5" ht="15">
      <c r="A432" s="28" t="str">
        <f t="shared" si="16"/>
        <v>REM</v>
      </c>
      <c r="B432" s="28" t="str">
        <f t="shared" si="17"/>
        <v>400</v>
      </c>
      <c r="C432" s="128" t="s">
        <v>994</v>
      </c>
      <c r="D432" s="129" t="s">
        <v>995</v>
      </c>
      <c r="E432" s="127">
        <v>2</v>
      </c>
    </row>
    <row r="433" spans="1:5" ht="15">
      <c r="A433" s="28" t="str">
        <f t="shared" si="16"/>
        <v>SE </v>
      </c>
      <c r="B433" s="28" t="str">
        <f t="shared" si="17"/>
        <v>445</v>
      </c>
      <c r="C433" s="128" t="s">
        <v>996</v>
      </c>
      <c r="D433" s="129" t="s">
        <v>997</v>
      </c>
      <c r="E433" s="127">
        <v>3</v>
      </c>
    </row>
    <row r="434" spans="1:5" ht="15">
      <c r="A434" s="28" t="str">
        <f t="shared" si="16"/>
        <v>SOC</v>
      </c>
      <c r="B434" s="28" t="str">
        <f t="shared" si="17"/>
        <v>323</v>
      </c>
      <c r="C434" s="128" t="s">
        <v>998</v>
      </c>
      <c r="D434" s="129" t="s">
        <v>999</v>
      </c>
      <c r="E434" s="127">
        <v>1</v>
      </c>
    </row>
    <row r="435" spans="1:5" ht="15">
      <c r="A435" s="28" t="str">
        <f t="shared" si="16"/>
        <v>SPM</v>
      </c>
      <c r="B435" s="28" t="str">
        <f t="shared" si="17"/>
        <v>200</v>
      </c>
      <c r="C435" s="128" t="s">
        <v>1000</v>
      </c>
      <c r="D435" s="129" t="s">
        <v>1001</v>
      </c>
      <c r="E435" s="127">
        <v>1</v>
      </c>
    </row>
    <row r="436" spans="1:5" ht="15">
      <c r="A436" s="28" t="str">
        <f t="shared" si="16"/>
        <v>SPM</v>
      </c>
      <c r="B436" s="28" t="str">
        <f t="shared" si="17"/>
        <v>300</v>
      </c>
      <c r="C436" s="128" t="s">
        <v>1002</v>
      </c>
      <c r="D436" s="129" t="s">
        <v>1003</v>
      </c>
      <c r="E436" s="127">
        <v>1</v>
      </c>
    </row>
    <row r="437" spans="1:5" ht="15">
      <c r="A437" s="28" t="str">
        <f t="shared" si="16"/>
        <v>SPM</v>
      </c>
      <c r="B437" s="28" t="str">
        <f t="shared" si="17"/>
        <v>302</v>
      </c>
      <c r="C437" s="128" t="s">
        <v>1004</v>
      </c>
      <c r="D437" s="129" t="s">
        <v>1005</v>
      </c>
      <c r="E437" s="127">
        <v>2</v>
      </c>
    </row>
    <row r="438" spans="1:5" ht="15">
      <c r="A438" s="28" t="str">
        <f t="shared" si="16"/>
        <v>SPM</v>
      </c>
      <c r="B438" s="28" t="str">
        <f t="shared" si="17"/>
        <v>413</v>
      </c>
      <c r="C438" s="128" t="s">
        <v>1006</v>
      </c>
      <c r="D438" s="129" t="s">
        <v>1007</v>
      </c>
      <c r="E438" s="127">
        <v>1</v>
      </c>
    </row>
    <row r="439" spans="1:5" ht="15">
      <c r="A439" s="28" t="str">
        <f t="shared" si="16"/>
        <v>STA</v>
      </c>
      <c r="B439" s="28" t="str">
        <f t="shared" si="17"/>
        <v>423</v>
      </c>
      <c r="C439" s="128" t="s">
        <v>1008</v>
      </c>
      <c r="D439" s="129" t="s">
        <v>1009</v>
      </c>
      <c r="E439" s="127">
        <v>3</v>
      </c>
    </row>
    <row r="440" spans="1:5" ht="15">
      <c r="A440" s="28" t="str">
        <f t="shared" si="16"/>
        <v>SUR</v>
      </c>
      <c r="B440" s="28" t="str">
        <f t="shared" si="17"/>
        <v>251</v>
      </c>
      <c r="C440" s="128" t="s">
        <v>1010</v>
      </c>
      <c r="D440" s="129" t="s">
        <v>1011</v>
      </c>
      <c r="E440" s="127">
        <v>2</v>
      </c>
    </row>
    <row r="441" spans="1:5" ht="15">
      <c r="A441" s="28" t="str">
        <f t="shared" si="16"/>
        <v>TOU</v>
      </c>
      <c r="B441" s="28" t="str">
        <f t="shared" si="17"/>
        <v>151</v>
      </c>
      <c r="C441" s="128" t="s">
        <v>1012</v>
      </c>
      <c r="D441" s="129" t="s">
        <v>1013</v>
      </c>
      <c r="E441" s="127">
        <v>2</v>
      </c>
    </row>
    <row r="442" spans="1:5" ht="15">
      <c r="A442" s="28" t="str">
        <f t="shared" si="16"/>
        <v>TOU</v>
      </c>
      <c r="B442" s="28" t="str">
        <f t="shared" si="17"/>
        <v>296</v>
      </c>
      <c r="C442" s="128" t="s">
        <v>1014</v>
      </c>
      <c r="D442" s="129" t="s">
        <v>761</v>
      </c>
      <c r="E442" s="127">
        <v>1</v>
      </c>
    </row>
    <row r="443" spans="1:5" ht="15">
      <c r="A443" s="28" t="str">
        <f t="shared" si="16"/>
        <v>TOU</v>
      </c>
      <c r="B443" s="28" t="str">
        <f t="shared" si="17"/>
        <v>348</v>
      </c>
      <c r="C443" s="128" t="s">
        <v>1015</v>
      </c>
      <c r="D443" s="129" t="s">
        <v>763</v>
      </c>
      <c r="E443" s="127">
        <v>5</v>
      </c>
    </row>
    <row r="444" spans="1:5" ht="15">
      <c r="A444" s="28" t="str">
        <f t="shared" si="16"/>
        <v>TOU</v>
      </c>
      <c r="B444" s="28" t="str">
        <f t="shared" si="17"/>
        <v>349</v>
      </c>
      <c r="C444" s="128" t="s">
        <v>1016</v>
      </c>
      <c r="D444" s="129" t="s">
        <v>674</v>
      </c>
      <c r="E444" s="127">
        <v>1</v>
      </c>
    </row>
    <row r="445" spans="1:5" ht="15">
      <c r="A445" s="28" t="str">
        <f t="shared" si="16"/>
        <v>TOU</v>
      </c>
      <c r="B445" s="28" t="str">
        <f t="shared" si="17"/>
        <v>361</v>
      </c>
      <c r="C445" s="128" t="s">
        <v>1017</v>
      </c>
      <c r="D445" s="129" t="s">
        <v>1018</v>
      </c>
      <c r="E445" s="127">
        <v>2</v>
      </c>
    </row>
    <row r="446" spans="1:5" ht="15">
      <c r="A446" s="28" t="str">
        <f t="shared" si="16"/>
        <v>TOU</v>
      </c>
      <c r="B446" s="28" t="str">
        <f t="shared" si="17"/>
        <v>362</v>
      </c>
      <c r="C446" s="128" t="s">
        <v>1019</v>
      </c>
      <c r="D446" s="129" t="s">
        <v>1020</v>
      </c>
      <c r="E446" s="127">
        <v>2</v>
      </c>
    </row>
    <row r="447" spans="1:5" ht="15">
      <c r="A447" s="28" t="str">
        <f t="shared" si="16"/>
        <v>TOU</v>
      </c>
      <c r="B447" s="28" t="str">
        <f t="shared" si="17"/>
        <v>364</v>
      </c>
      <c r="C447" s="128" t="s">
        <v>1021</v>
      </c>
      <c r="D447" s="129" t="s">
        <v>1022</v>
      </c>
      <c r="E447" s="127">
        <v>3</v>
      </c>
    </row>
    <row r="448" spans="1:5" ht="15">
      <c r="A448" s="28" t="str">
        <f t="shared" si="16"/>
        <v>TOU</v>
      </c>
      <c r="B448" s="28" t="str">
        <f t="shared" si="17"/>
        <v>396</v>
      </c>
      <c r="C448" s="128" t="s">
        <v>1023</v>
      </c>
      <c r="D448" s="129" t="s">
        <v>761</v>
      </c>
      <c r="E448" s="127">
        <v>1</v>
      </c>
    </row>
    <row r="449" spans="1:5" ht="15">
      <c r="A449" s="28" t="str">
        <f t="shared" si="16"/>
        <v>TOU</v>
      </c>
      <c r="B449" s="28" t="str">
        <f t="shared" si="17"/>
        <v>399</v>
      </c>
      <c r="C449" s="128" t="s">
        <v>1024</v>
      </c>
      <c r="D449" s="129" t="s">
        <v>723</v>
      </c>
      <c r="E449" s="127">
        <v>5</v>
      </c>
    </row>
    <row r="450" spans="1:5" ht="15">
      <c r="A450" s="28" t="str">
        <f t="shared" si="16"/>
        <v>TOU</v>
      </c>
      <c r="B450" s="28" t="str">
        <f t="shared" si="17"/>
        <v>404</v>
      </c>
      <c r="C450" s="128" t="s">
        <v>1025</v>
      </c>
      <c r="D450" s="129" t="s">
        <v>1026</v>
      </c>
      <c r="E450" s="127">
        <v>3</v>
      </c>
    </row>
    <row r="451" spans="1:5" ht="15">
      <c r="A451" s="28" t="str">
        <f t="shared" si="16"/>
        <v>TOU</v>
      </c>
      <c r="B451" s="28" t="str">
        <f t="shared" si="17"/>
        <v>405</v>
      </c>
      <c r="C451" s="128" t="s">
        <v>1027</v>
      </c>
      <c r="D451" s="129" t="s">
        <v>1028</v>
      </c>
      <c r="E451" s="127">
        <v>2</v>
      </c>
    </row>
    <row r="452" spans="1:5" ht="15">
      <c r="A452" s="28" t="str">
        <f t="shared" si="16"/>
        <v>TOU</v>
      </c>
      <c r="B452" s="28" t="str">
        <f t="shared" si="17"/>
        <v>411</v>
      </c>
      <c r="C452" s="128" t="s">
        <v>1029</v>
      </c>
      <c r="D452" s="129" t="s">
        <v>1030</v>
      </c>
      <c r="E452" s="127">
        <v>2</v>
      </c>
    </row>
    <row r="453" spans="1:5" ht="15">
      <c r="A453" s="28" t="str">
        <f t="shared" si="16"/>
        <v>TOU</v>
      </c>
      <c r="B453" s="28" t="str">
        <f t="shared" si="17"/>
        <v>431</v>
      </c>
      <c r="C453" s="128" t="s">
        <v>1031</v>
      </c>
      <c r="D453" s="129" t="s">
        <v>1032</v>
      </c>
      <c r="E453" s="127">
        <v>2</v>
      </c>
    </row>
    <row r="454" spans="1:5" ht="15">
      <c r="A454" s="28" t="str">
        <f t="shared" si="16"/>
        <v>TOU</v>
      </c>
      <c r="B454" s="28" t="str">
        <f t="shared" si="17"/>
        <v>448</v>
      </c>
      <c r="C454" s="130" t="s">
        <v>1033</v>
      </c>
      <c r="D454" s="131" t="s">
        <v>1034</v>
      </c>
      <c r="E454" s="130">
        <v>5</v>
      </c>
    </row>
    <row r="455" spans="1:5" ht="15">
      <c r="A455" s="28" t="str">
        <f t="shared" si="16"/>
        <v>TOU</v>
      </c>
      <c r="B455" s="28" t="str">
        <f t="shared" si="17"/>
        <v>449</v>
      </c>
      <c r="C455" s="130" t="s">
        <v>1035</v>
      </c>
      <c r="D455" s="131" t="s">
        <v>1036</v>
      </c>
      <c r="E455" s="130">
        <v>5</v>
      </c>
    </row>
    <row r="456" spans="1:5" ht="15">
      <c r="A456" s="28" t="str">
        <f t="shared" si="16"/>
        <v>TOU</v>
      </c>
      <c r="B456" s="28" t="str">
        <f t="shared" si="17"/>
        <v>496</v>
      </c>
      <c r="C456" s="130" t="s">
        <v>1037</v>
      </c>
      <c r="D456" s="132" t="s">
        <v>761</v>
      </c>
      <c r="E456" s="130">
        <v>1</v>
      </c>
    </row>
    <row r="457" spans="1:5" ht="15">
      <c r="A457" s="28" t="str">
        <f t="shared" si="16"/>
        <v>UIU</v>
      </c>
      <c r="B457" s="28" t="str">
        <f t="shared" si="17"/>
        <v>101</v>
      </c>
      <c r="C457" s="130" t="s">
        <v>1038</v>
      </c>
      <c r="D457" s="132" t="s">
        <v>1039</v>
      </c>
      <c r="E457" s="130">
        <v>3</v>
      </c>
    </row>
    <row r="458" spans="1:5" ht="15">
      <c r="A458" s="28" t="str">
        <f t="shared" si="16"/>
        <v>UIU</v>
      </c>
      <c r="B458" s="28" t="str">
        <f t="shared" si="17"/>
        <v>211</v>
      </c>
      <c r="C458" s="130" t="s">
        <v>1040</v>
      </c>
      <c r="D458" s="132" t="s">
        <v>1041</v>
      </c>
      <c r="E458" s="130">
        <v>4</v>
      </c>
    </row>
    <row r="459" spans="1:5" ht="15">
      <c r="A459" s="28" t="str">
        <f t="shared" si="16"/>
        <v>UIU</v>
      </c>
      <c r="B459" s="28" t="str">
        <f t="shared" si="17"/>
        <v>303</v>
      </c>
      <c r="C459" s="130" t="s">
        <v>1042</v>
      </c>
      <c r="D459" s="132" t="s">
        <v>1043</v>
      </c>
      <c r="E459" s="130">
        <v>3</v>
      </c>
    </row>
    <row r="460" spans="1:5" ht="15">
      <c r="A460" s="28" t="str">
        <f t="shared" si="16"/>
        <v>PHM</v>
      </c>
      <c r="B460" s="28" t="str">
        <f t="shared" si="17"/>
        <v>410</v>
      </c>
      <c r="C460" s="130" t="s">
        <v>1044</v>
      </c>
      <c r="D460" s="132" t="s">
        <v>986</v>
      </c>
      <c r="E460" s="130">
        <v>2</v>
      </c>
    </row>
    <row r="461" spans="1:5" ht="15">
      <c r="A461" s="28" t="str">
        <f t="shared" si="16"/>
        <v>PHM</v>
      </c>
      <c r="B461" s="28" t="str">
        <f t="shared" si="17"/>
        <v>413</v>
      </c>
      <c r="C461" s="130" t="s">
        <v>1045</v>
      </c>
      <c r="D461" s="132" t="s">
        <v>988</v>
      </c>
      <c r="E461" s="133">
        <v>2</v>
      </c>
    </row>
    <row r="462" spans="1:5" ht="15">
      <c r="A462" s="28" t="str">
        <f t="shared" si="16"/>
        <v>PHM</v>
      </c>
      <c r="B462" s="28" t="str">
        <f t="shared" si="17"/>
        <v>447</v>
      </c>
      <c r="C462" s="130" t="s">
        <v>1046</v>
      </c>
      <c r="D462" s="132" t="s">
        <v>990</v>
      </c>
      <c r="E462" s="133">
        <v>4</v>
      </c>
    </row>
    <row r="463" spans="1:5" ht="15">
      <c r="A463" s="28" t="str">
        <f t="shared" si="16"/>
        <v>PHM</v>
      </c>
      <c r="B463" s="28" t="str">
        <f t="shared" si="17"/>
        <v>448</v>
      </c>
      <c r="C463" s="128" t="s">
        <v>1047</v>
      </c>
      <c r="D463" s="134" t="s">
        <v>992</v>
      </c>
      <c r="E463" s="135">
        <v>4</v>
      </c>
    </row>
    <row r="464" spans="1:5" ht="15">
      <c r="A464" s="28" t="str">
        <f t="shared" si="16"/>
        <v>PHM</v>
      </c>
      <c r="B464" s="28" t="str">
        <f t="shared" si="17"/>
        <v>496</v>
      </c>
      <c r="C464" s="128" t="s">
        <v>1048</v>
      </c>
      <c r="D464" s="134" t="s">
        <v>761</v>
      </c>
      <c r="E464" s="135">
        <v>1</v>
      </c>
    </row>
    <row r="465" spans="1:5" ht="15">
      <c r="A465" s="28" t="str">
        <f t="shared" si="16"/>
        <v>REM</v>
      </c>
      <c r="B465" s="28" t="str">
        <f t="shared" si="17"/>
        <v>400</v>
      </c>
      <c r="C465" s="128" t="s">
        <v>1049</v>
      </c>
      <c r="D465" s="134" t="s">
        <v>995</v>
      </c>
      <c r="E465" s="128">
        <v>2</v>
      </c>
    </row>
    <row r="466" spans="1:5" ht="15">
      <c r="A466" s="28" t="str">
        <f t="shared" si="16"/>
        <v>SE4</v>
      </c>
      <c r="B466" s="28" t="str">
        <f t="shared" si="17"/>
        <v>445</v>
      </c>
      <c r="C466" s="128" t="s">
        <v>1050</v>
      </c>
      <c r="D466" s="134" t="s">
        <v>997</v>
      </c>
      <c r="E466" s="128">
        <v>3</v>
      </c>
    </row>
    <row r="467" spans="1:5" ht="15">
      <c r="A467" s="28" t="str">
        <f t="shared" si="16"/>
        <v>SOC</v>
      </c>
      <c r="B467" s="28" t="str">
        <f t="shared" si="17"/>
        <v>323</v>
      </c>
      <c r="C467" s="128" t="s">
        <v>1051</v>
      </c>
      <c r="D467" s="134" t="s">
        <v>999</v>
      </c>
      <c r="E467" s="128">
        <v>1</v>
      </c>
    </row>
    <row r="468" spans="1:5" ht="15">
      <c r="A468" s="28" t="str">
        <f t="shared" si="16"/>
        <v>SPM</v>
      </c>
      <c r="B468" s="28" t="str">
        <f t="shared" si="17"/>
        <v>200</v>
      </c>
      <c r="C468" s="128" t="s">
        <v>1052</v>
      </c>
      <c r="D468" s="134" t="s">
        <v>1001</v>
      </c>
      <c r="E468" s="135">
        <v>1</v>
      </c>
    </row>
    <row r="469" spans="1:5" ht="15">
      <c r="A469" s="28" t="str">
        <f t="shared" si="16"/>
        <v>SPM</v>
      </c>
      <c r="B469" s="28" t="str">
        <f t="shared" si="17"/>
        <v>300</v>
      </c>
      <c r="C469" s="128" t="s">
        <v>1053</v>
      </c>
      <c r="D469" s="134" t="s">
        <v>1003</v>
      </c>
      <c r="E469" s="135">
        <v>1</v>
      </c>
    </row>
    <row r="470" spans="1:5" ht="15">
      <c r="A470" s="28" t="str">
        <f t="shared" si="16"/>
        <v>SPM</v>
      </c>
      <c r="B470" s="28" t="str">
        <f t="shared" si="17"/>
        <v>302</v>
      </c>
      <c r="C470" s="128" t="s">
        <v>1054</v>
      </c>
      <c r="D470" s="134" t="s">
        <v>1005</v>
      </c>
      <c r="E470" s="135">
        <v>2</v>
      </c>
    </row>
    <row r="471" spans="1:5" ht="15">
      <c r="A471" s="28" t="str">
        <f t="shared" si="16"/>
        <v>SPM</v>
      </c>
      <c r="B471" s="28" t="str">
        <f t="shared" si="17"/>
        <v>413</v>
      </c>
      <c r="C471" s="128" t="s">
        <v>1055</v>
      </c>
      <c r="D471" s="134" t="s">
        <v>1007</v>
      </c>
      <c r="E471" s="135">
        <v>1</v>
      </c>
    </row>
    <row r="472" spans="1:5" ht="15">
      <c r="A472" s="28" t="str">
        <f t="shared" si="16"/>
        <v>STA</v>
      </c>
      <c r="B472" s="28" t="str">
        <f t="shared" si="17"/>
        <v>423</v>
      </c>
      <c r="C472" s="128" t="s">
        <v>1056</v>
      </c>
      <c r="D472" s="134" t="s">
        <v>1009</v>
      </c>
      <c r="E472" s="135">
        <v>3</v>
      </c>
    </row>
    <row r="473" spans="1:5" ht="15">
      <c r="A473" s="28" t="str">
        <f t="shared" si="16"/>
        <v>SUR</v>
      </c>
      <c r="B473" s="28" t="str">
        <f t="shared" si="17"/>
        <v>251</v>
      </c>
      <c r="C473" s="128" t="s">
        <v>1057</v>
      </c>
      <c r="D473" s="134" t="s">
        <v>1058</v>
      </c>
      <c r="E473" s="128">
        <v>2</v>
      </c>
    </row>
    <row r="474" spans="1:5" ht="15">
      <c r="A474" s="28" t="str">
        <f t="shared" si="16"/>
        <v>TOU</v>
      </c>
      <c r="B474" s="28" t="str">
        <f t="shared" si="17"/>
        <v>151</v>
      </c>
      <c r="C474" s="128" t="s">
        <v>1059</v>
      </c>
      <c r="D474" s="134" t="s">
        <v>1013</v>
      </c>
      <c r="E474" s="128">
        <v>2</v>
      </c>
    </row>
    <row r="475" spans="1:5" ht="15">
      <c r="A475" s="28" t="str">
        <f t="shared" si="16"/>
        <v>TOU</v>
      </c>
      <c r="B475" s="28" t="str">
        <f t="shared" si="17"/>
        <v>296</v>
      </c>
      <c r="C475" s="128" t="s">
        <v>1060</v>
      </c>
      <c r="D475" s="134" t="s">
        <v>761</v>
      </c>
      <c r="E475" s="128">
        <v>1</v>
      </c>
    </row>
    <row r="476" spans="1:5" ht="15">
      <c r="A476" s="28" t="str">
        <f t="shared" si="16"/>
        <v>TOU</v>
      </c>
      <c r="B476" s="28" t="str">
        <f t="shared" si="17"/>
        <v>348</v>
      </c>
      <c r="C476" s="128" t="s">
        <v>1061</v>
      </c>
      <c r="D476" s="134" t="s">
        <v>763</v>
      </c>
      <c r="E476" s="128">
        <v>5</v>
      </c>
    </row>
    <row r="477" spans="1:5" ht="15">
      <c r="A477" s="28" t="str">
        <f t="shared" si="16"/>
        <v>TOU</v>
      </c>
      <c r="B477" s="28" t="str">
        <f t="shared" si="17"/>
        <v>349</v>
      </c>
      <c r="C477" s="128" t="s">
        <v>1062</v>
      </c>
      <c r="D477" s="134" t="s">
        <v>674</v>
      </c>
      <c r="E477" s="128">
        <v>1</v>
      </c>
    </row>
    <row r="478" spans="1:5" ht="15">
      <c r="A478" s="28" t="str">
        <f t="shared" si="16"/>
        <v>TOU</v>
      </c>
      <c r="B478" s="28" t="str">
        <f t="shared" si="17"/>
        <v>361</v>
      </c>
      <c r="C478" s="128" t="s">
        <v>1063</v>
      </c>
      <c r="D478" s="134" t="s">
        <v>1018</v>
      </c>
      <c r="E478" s="135">
        <v>2</v>
      </c>
    </row>
    <row r="479" spans="1:5" ht="15">
      <c r="A479" s="28" t="str">
        <f t="shared" si="16"/>
        <v>TOU</v>
      </c>
      <c r="B479" s="28" t="str">
        <f t="shared" si="17"/>
        <v>362</v>
      </c>
      <c r="C479" s="128" t="s">
        <v>1064</v>
      </c>
      <c r="D479" s="134" t="s">
        <v>1020</v>
      </c>
      <c r="E479" s="135">
        <v>2</v>
      </c>
    </row>
    <row r="480" spans="1:5" ht="15">
      <c r="A480" s="28" t="str">
        <f t="shared" si="16"/>
        <v>TOU</v>
      </c>
      <c r="B480" s="28" t="str">
        <f t="shared" si="17"/>
        <v>364</v>
      </c>
      <c r="C480" s="128" t="s">
        <v>1065</v>
      </c>
      <c r="D480" s="134" t="s">
        <v>1022</v>
      </c>
      <c r="E480" s="135">
        <v>3</v>
      </c>
    </row>
    <row r="481" spans="1:5" ht="15">
      <c r="A481" s="28" t="str">
        <f aca="true" t="shared" si="18" ref="A481:A544">LEFT(C481,3)</f>
        <v>TOU</v>
      </c>
      <c r="B481" s="28" t="str">
        <f aca="true" t="shared" si="19" ref="B481:B544">RIGHT(C481,3)</f>
        <v>396</v>
      </c>
      <c r="C481" s="128" t="s">
        <v>1066</v>
      </c>
      <c r="D481" s="134" t="s">
        <v>761</v>
      </c>
      <c r="E481" s="135">
        <v>1</v>
      </c>
    </row>
    <row r="482" spans="1:5" ht="15">
      <c r="A482" s="28" t="str">
        <f t="shared" si="18"/>
        <v>TOU</v>
      </c>
      <c r="B482" s="28" t="str">
        <f t="shared" si="19"/>
        <v>399</v>
      </c>
      <c r="C482" s="128" t="s">
        <v>1067</v>
      </c>
      <c r="D482" s="134" t="s">
        <v>723</v>
      </c>
      <c r="E482" s="135">
        <v>5</v>
      </c>
    </row>
    <row r="483" spans="1:5" ht="15">
      <c r="A483" s="28" t="str">
        <f t="shared" si="18"/>
        <v>TOU</v>
      </c>
      <c r="B483" s="28" t="str">
        <f t="shared" si="19"/>
        <v>404</v>
      </c>
      <c r="C483" s="128" t="s">
        <v>1068</v>
      </c>
      <c r="D483" s="129" t="s">
        <v>1026</v>
      </c>
      <c r="E483" s="128">
        <v>3</v>
      </c>
    </row>
    <row r="484" spans="1:5" ht="15">
      <c r="A484" s="28" t="str">
        <f t="shared" si="18"/>
        <v>TOU</v>
      </c>
      <c r="B484" s="28" t="str">
        <f t="shared" si="19"/>
        <v>405</v>
      </c>
      <c r="C484" s="128" t="s">
        <v>1069</v>
      </c>
      <c r="D484" s="129" t="s">
        <v>1028</v>
      </c>
      <c r="E484" s="128">
        <v>2</v>
      </c>
    </row>
    <row r="485" spans="1:5" ht="15">
      <c r="A485" s="28" t="str">
        <f t="shared" si="18"/>
        <v>TOU</v>
      </c>
      <c r="B485" s="28" t="str">
        <f t="shared" si="19"/>
        <v>411</v>
      </c>
      <c r="C485" s="128" t="s">
        <v>1070</v>
      </c>
      <c r="D485" s="129" t="s">
        <v>1030</v>
      </c>
      <c r="E485" s="128">
        <v>2</v>
      </c>
    </row>
    <row r="486" spans="1:5" ht="15">
      <c r="A486" s="28" t="str">
        <f t="shared" si="18"/>
        <v>TOU</v>
      </c>
      <c r="B486" s="28" t="str">
        <f t="shared" si="19"/>
        <v>431</v>
      </c>
      <c r="C486" s="128" t="s">
        <v>1071</v>
      </c>
      <c r="D486" s="129" t="s">
        <v>1032</v>
      </c>
      <c r="E486" s="128">
        <v>2</v>
      </c>
    </row>
    <row r="487" spans="1:5" ht="15">
      <c r="A487" s="28" t="str">
        <f t="shared" si="18"/>
        <v>TOU</v>
      </c>
      <c r="B487" s="28" t="str">
        <f t="shared" si="19"/>
        <v>448</v>
      </c>
      <c r="C487" s="128" t="s">
        <v>1072</v>
      </c>
      <c r="D487" s="129" t="s">
        <v>1034</v>
      </c>
      <c r="E487" s="128">
        <v>5</v>
      </c>
    </row>
    <row r="488" spans="1:5" ht="15">
      <c r="A488" s="28" t="str">
        <f t="shared" si="18"/>
        <v>TOU</v>
      </c>
      <c r="B488" s="28" t="str">
        <f t="shared" si="19"/>
        <v>449</v>
      </c>
      <c r="C488" s="128" t="s">
        <v>1073</v>
      </c>
      <c r="D488" s="129" t="s">
        <v>1036</v>
      </c>
      <c r="E488" s="127">
        <v>5</v>
      </c>
    </row>
    <row r="489" spans="1:5" ht="15">
      <c r="A489" s="28" t="str">
        <f t="shared" si="18"/>
        <v>TOU</v>
      </c>
      <c r="B489" s="28" t="str">
        <f t="shared" si="19"/>
        <v>496</v>
      </c>
      <c r="C489" s="128" t="s">
        <v>1074</v>
      </c>
      <c r="D489" s="129" t="s">
        <v>761</v>
      </c>
      <c r="E489" s="135">
        <v>1</v>
      </c>
    </row>
    <row r="490" spans="1:5" ht="15">
      <c r="A490" s="28" t="str">
        <f t="shared" si="18"/>
        <v>ANA</v>
      </c>
      <c r="B490" s="28" t="str">
        <f t="shared" si="19"/>
        <v>201</v>
      </c>
      <c r="C490" s="128" t="s">
        <v>618</v>
      </c>
      <c r="D490" s="129" t="s">
        <v>619</v>
      </c>
      <c r="E490" s="127">
        <v>2</v>
      </c>
    </row>
    <row r="491" spans="1:5" ht="15">
      <c r="A491" s="28" t="str">
        <f t="shared" si="18"/>
        <v>ANA</v>
      </c>
      <c r="B491" s="28" t="str">
        <f t="shared" si="19"/>
        <v>202</v>
      </c>
      <c r="C491" s="128" t="s">
        <v>620</v>
      </c>
      <c r="D491" s="129" t="s">
        <v>621</v>
      </c>
      <c r="E491" s="127">
        <v>2</v>
      </c>
    </row>
    <row r="492" spans="1:5" ht="15">
      <c r="A492" s="28" t="str">
        <f t="shared" si="18"/>
        <v>ANA</v>
      </c>
      <c r="B492" s="28" t="str">
        <f t="shared" si="19"/>
        <v>203</v>
      </c>
      <c r="C492" s="128" t="s">
        <v>622</v>
      </c>
      <c r="D492" s="129" t="s">
        <v>623</v>
      </c>
      <c r="E492" s="127">
        <v>2</v>
      </c>
    </row>
    <row r="493" spans="1:5" ht="15">
      <c r="A493" s="28" t="str">
        <f t="shared" si="18"/>
        <v>ANA</v>
      </c>
      <c r="B493" s="28" t="str">
        <f t="shared" si="19"/>
        <v>251</v>
      </c>
      <c r="C493" s="128" t="s">
        <v>1075</v>
      </c>
      <c r="D493" s="129" t="s">
        <v>1076</v>
      </c>
      <c r="E493" s="127">
        <v>4</v>
      </c>
    </row>
    <row r="494" spans="1:5" ht="15">
      <c r="A494" s="28" t="str">
        <f t="shared" si="18"/>
        <v>ANA</v>
      </c>
      <c r="B494" s="28" t="str">
        <f t="shared" si="19"/>
        <v>252</v>
      </c>
      <c r="C494" s="128" t="s">
        <v>1077</v>
      </c>
      <c r="D494" s="129" t="s">
        <v>1078</v>
      </c>
      <c r="E494" s="127">
        <v>4</v>
      </c>
    </row>
    <row r="495" spans="1:5" ht="15">
      <c r="A495" s="28" t="str">
        <f t="shared" si="18"/>
        <v>ANA</v>
      </c>
      <c r="B495" s="28" t="str">
        <f t="shared" si="19"/>
        <v>271</v>
      </c>
      <c r="C495" s="128" t="s">
        <v>1079</v>
      </c>
      <c r="D495" s="129" t="s">
        <v>1080</v>
      </c>
      <c r="E495" s="128">
        <v>2</v>
      </c>
    </row>
    <row r="496" spans="1:5" ht="15">
      <c r="A496" s="28" t="str">
        <f t="shared" si="18"/>
        <v>ANA</v>
      </c>
      <c r="B496" s="28" t="str">
        <f t="shared" si="19"/>
        <v>272</v>
      </c>
      <c r="C496" s="128" t="s">
        <v>1081</v>
      </c>
      <c r="D496" s="129" t="s">
        <v>1082</v>
      </c>
      <c r="E496" s="128">
        <v>2</v>
      </c>
    </row>
    <row r="497" spans="1:5" ht="15">
      <c r="A497" s="28" t="str">
        <f t="shared" si="18"/>
        <v>ANA</v>
      </c>
      <c r="B497" s="28" t="str">
        <f t="shared" si="19"/>
        <v>275</v>
      </c>
      <c r="C497" s="128" t="s">
        <v>1083</v>
      </c>
      <c r="D497" s="129" t="s">
        <v>1084</v>
      </c>
      <c r="E497" s="128">
        <v>2</v>
      </c>
    </row>
    <row r="498" spans="1:5" ht="15">
      <c r="A498" s="28" t="str">
        <f t="shared" si="18"/>
        <v>ANA</v>
      </c>
      <c r="B498" s="28" t="str">
        <f t="shared" si="19"/>
        <v>301</v>
      </c>
      <c r="C498" s="128" t="s">
        <v>1085</v>
      </c>
      <c r="D498" s="129" t="s">
        <v>1086</v>
      </c>
      <c r="E498" s="128">
        <v>4</v>
      </c>
    </row>
    <row r="499" spans="1:5" ht="15">
      <c r="A499" s="28" t="str">
        <f t="shared" si="18"/>
        <v>ANA</v>
      </c>
      <c r="B499" s="28" t="str">
        <f t="shared" si="19"/>
        <v>375</v>
      </c>
      <c r="C499" s="128" t="s">
        <v>1087</v>
      </c>
      <c r="D499" s="129" t="s">
        <v>1084</v>
      </c>
      <c r="E499" s="128">
        <v>2</v>
      </c>
    </row>
    <row r="500" spans="1:5" ht="15">
      <c r="A500" s="28" t="str">
        <f t="shared" si="18"/>
        <v>BCH</v>
      </c>
      <c r="B500" s="28" t="str">
        <f t="shared" si="19"/>
        <v>251</v>
      </c>
      <c r="C500" s="128" t="s">
        <v>1088</v>
      </c>
      <c r="D500" s="129" t="s">
        <v>1089</v>
      </c>
      <c r="E500" s="128">
        <v>3</v>
      </c>
    </row>
    <row r="501" spans="1:5" ht="15">
      <c r="A501" s="28" t="str">
        <f t="shared" si="18"/>
        <v>BIO</v>
      </c>
      <c r="B501" s="28" t="str">
        <f t="shared" si="19"/>
        <v>213</v>
      </c>
      <c r="C501" s="128" t="s">
        <v>624</v>
      </c>
      <c r="D501" s="129" t="s">
        <v>625</v>
      </c>
      <c r="E501" s="128">
        <v>3</v>
      </c>
    </row>
    <row r="502" spans="1:5" ht="15">
      <c r="A502" s="28" t="str">
        <f t="shared" si="18"/>
        <v>BIO</v>
      </c>
      <c r="B502" s="28" t="str">
        <f t="shared" si="19"/>
        <v>220</v>
      </c>
      <c r="C502" s="128" t="s">
        <v>626</v>
      </c>
      <c r="D502" s="129" t="s">
        <v>627</v>
      </c>
      <c r="E502" s="128">
        <v>1</v>
      </c>
    </row>
    <row r="503" spans="1:5" ht="15">
      <c r="A503" s="28" t="str">
        <f t="shared" si="18"/>
        <v>BIO</v>
      </c>
      <c r="B503" s="28" t="str">
        <f t="shared" si="19"/>
        <v>221</v>
      </c>
      <c r="C503" s="128" t="s">
        <v>628</v>
      </c>
      <c r="D503" s="129" t="s">
        <v>629</v>
      </c>
      <c r="E503" s="128">
        <v>2</v>
      </c>
    </row>
    <row r="504" spans="1:5" ht="15">
      <c r="A504" s="28" t="str">
        <f t="shared" si="18"/>
        <v>BIO</v>
      </c>
      <c r="B504" s="28" t="str">
        <f t="shared" si="19"/>
        <v>252</v>
      </c>
      <c r="C504" s="128" t="s">
        <v>1090</v>
      </c>
      <c r="D504" s="129" t="s">
        <v>1091</v>
      </c>
      <c r="E504" s="128">
        <v>3</v>
      </c>
    </row>
    <row r="505" spans="1:5" ht="15">
      <c r="A505" s="28" t="str">
        <f t="shared" si="18"/>
        <v>BPH</v>
      </c>
      <c r="B505" s="28" t="str">
        <f t="shared" si="19"/>
        <v>250</v>
      </c>
      <c r="C505" s="128" t="s">
        <v>630</v>
      </c>
      <c r="D505" s="129" t="s">
        <v>631</v>
      </c>
      <c r="E505" s="128">
        <v>4</v>
      </c>
    </row>
    <row r="506" spans="1:5" ht="15">
      <c r="A506" s="28" t="str">
        <f t="shared" si="18"/>
        <v>CR </v>
      </c>
      <c r="B506" s="28" t="str">
        <f t="shared" si="19"/>
        <v>250</v>
      </c>
      <c r="C506" s="128" t="s">
        <v>632</v>
      </c>
      <c r="D506" s="129" t="s">
        <v>633</v>
      </c>
      <c r="E506" s="127">
        <v>3</v>
      </c>
    </row>
    <row r="507" spans="1:5" ht="15">
      <c r="A507" s="28" t="str">
        <f t="shared" si="18"/>
        <v>CR </v>
      </c>
      <c r="B507" s="28" t="str">
        <f t="shared" si="19"/>
        <v>348</v>
      </c>
      <c r="C507" s="128" t="s">
        <v>1092</v>
      </c>
      <c r="D507" s="129" t="s">
        <v>672</v>
      </c>
      <c r="E507" s="135">
        <v>3</v>
      </c>
    </row>
    <row r="508" spans="1:5" ht="15">
      <c r="A508" s="28" t="str">
        <f t="shared" si="18"/>
        <v>CR </v>
      </c>
      <c r="B508" s="28" t="str">
        <f t="shared" si="19"/>
        <v>424</v>
      </c>
      <c r="C508" s="128" t="s">
        <v>634</v>
      </c>
      <c r="D508" s="129" t="s">
        <v>635</v>
      </c>
      <c r="E508" s="127">
        <v>3</v>
      </c>
    </row>
    <row r="509" spans="1:5" ht="15">
      <c r="A509" s="28" t="str">
        <f t="shared" si="18"/>
        <v>CR </v>
      </c>
      <c r="B509" s="28" t="str">
        <f t="shared" si="19"/>
        <v>448</v>
      </c>
      <c r="C509" s="128" t="s">
        <v>1093</v>
      </c>
      <c r="D509" s="129" t="s">
        <v>672</v>
      </c>
      <c r="E509" s="127">
        <v>3</v>
      </c>
    </row>
    <row r="510" spans="1:5" ht="15">
      <c r="A510" s="28" t="str">
        <f t="shared" si="18"/>
        <v>CR </v>
      </c>
      <c r="B510" s="28" t="str">
        <f t="shared" si="19"/>
        <v>449</v>
      </c>
      <c r="C510" s="128" t="s">
        <v>1094</v>
      </c>
      <c r="D510" s="129" t="s">
        <v>723</v>
      </c>
      <c r="E510" s="135">
        <v>3</v>
      </c>
    </row>
    <row r="511" spans="1:5" ht="15">
      <c r="A511" s="28" t="str">
        <f t="shared" si="18"/>
        <v>CS </v>
      </c>
      <c r="B511" s="28" t="str">
        <f t="shared" si="19"/>
        <v>100</v>
      </c>
      <c r="C511" s="128" t="s">
        <v>636</v>
      </c>
      <c r="D511" s="129" t="s">
        <v>637</v>
      </c>
      <c r="E511" s="127">
        <v>1</v>
      </c>
    </row>
    <row r="512" spans="1:5" ht="15">
      <c r="A512" s="28" t="str">
        <f t="shared" si="18"/>
        <v>CS </v>
      </c>
      <c r="B512" s="28" t="str">
        <f t="shared" si="19"/>
        <v>101</v>
      </c>
      <c r="C512" s="128" t="s">
        <v>638</v>
      </c>
      <c r="D512" s="129" t="s">
        <v>639</v>
      </c>
      <c r="E512" s="127">
        <v>3</v>
      </c>
    </row>
    <row r="513" spans="1:5" ht="15">
      <c r="A513" s="28" t="str">
        <f t="shared" si="18"/>
        <v>CS </v>
      </c>
      <c r="B513" s="28" t="str">
        <f t="shared" si="19"/>
        <v>201</v>
      </c>
      <c r="C513" s="128" t="s">
        <v>640</v>
      </c>
      <c r="D513" s="129" t="s">
        <v>641</v>
      </c>
      <c r="E513" s="127">
        <v>3</v>
      </c>
    </row>
    <row r="514" spans="1:5" ht="15">
      <c r="A514" s="28" t="str">
        <f t="shared" si="18"/>
        <v>CS </v>
      </c>
      <c r="B514" s="28" t="str">
        <f t="shared" si="19"/>
        <v>211</v>
      </c>
      <c r="C514" s="128" t="s">
        <v>642</v>
      </c>
      <c r="D514" s="129" t="s">
        <v>643</v>
      </c>
      <c r="E514" s="127">
        <v>4</v>
      </c>
    </row>
    <row r="515" spans="1:5" ht="15">
      <c r="A515" s="28" t="str">
        <f t="shared" si="18"/>
        <v>CS </v>
      </c>
      <c r="B515" s="28" t="str">
        <f t="shared" si="19"/>
        <v>223</v>
      </c>
      <c r="C515" s="128" t="s">
        <v>644</v>
      </c>
      <c r="D515" s="136" t="s">
        <v>645</v>
      </c>
      <c r="E515" s="127">
        <v>2</v>
      </c>
    </row>
    <row r="516" spans="1:5" ht="15">
      <c r="A516" s="28" t="str">
        <f t="shared" si="18"/>
        <v>CS </v>
      </c>
      <c r="B516" s="28" t="str">
        <f t="shared" si="19"/>
        <v>226</v>
      </c>
      <c r="C516" s="128" t="s">
        <v>646</v>
      </c>
      <c r="D516" s="136" t="s">
        <v>647</v>
      </c>
      <c r="E516" s="127">
        <v>2</v>
      </c>
    </row>
    <row r="517" spans="1:5" ht="15">
      <c r="A517" s="28" t="str">
        <f t="shared" si="18"/>
        <v>CS </v>
      </c>
      <c r="B517" s="28" t="str">
        <f t="shared" si="19"/>
        <v>246</v>
      </c>
      <c r="C517" s="128" t="s">
        <v>648</v>
      </c>
      <c r="D517" s="136" t="s">
        <v>649</v>
      </c>
      <c r="E517" s="127">
        <v>1</v>
      </c>
    </row>
    <row r="518" spans="1:5" ht="15">
      <c r="A518" s="28" t="str">
        <f t="shared" si="18"/>
        <v>CS </v>
      </c>
      <c r="B518" s="28" t="str">
        <f t="shared" si="19"/>
        <v>252</v>
      </c>
      <c r="C518" s="128" t="s">
        <v>650</v>
      </c>
      <c r="D518" s="136" t="s">
        <v>651</v>
      </c>
      <c r="E518" s="127">
        <v>3</v>
      </c>
    </row>
    <row r="519" spans="1:5" ht="15">
      <c r="A519" s="28" t="str">
        <f t="shared" si="18"/>
        <v>CS </v>
      </c>
      <c r="B519" s="28" t="str">
        <f t="shared" si="19"/>
        <v>297</v>
      </c>
      <c r="C519" s="128" t="s">
        <v>652</v>
      </c>
      <c r="D519" s="136" t="s">
        <v>653</v>
      </c>
      <c r="E519" s="127">
        <v>1</v>
      </c>
    </row>
    <row r="520" spans="1:5" ht="15">
      <c r="A520" s="28" t="str">
        <f t="shared" si="18"/>
        <v>CS </v>
      </c>
      <c r="B520" s="28" t="str">
        <f t="shared" si="19"/>
        <v>303</v>
      </c>
      <c r="C520" s="128" t="s">
        <v>654</v>
      </c>
      <c r="D520" s="136" t="s">
        <v>655</v>
      </c>
      <c r="E520" s="127">
        <v>3</v>
      </c>
    </row>
    <row r="521" spans="1:5" ht="15">
      <c r="A521" s="28" t="str">
        <f t="shared" si="18"/>
        <v>CS </v>
      </c>
      <c r="B521" s="28" t="str">
        <f t="shared" si="19"/>
        <v>311</v>
      </c>
      <c r="C521" s="128" t="s">
        <v>656</v>
      </c>
      <c r="D521" s="136" t="s">
        <v>657</v>
      </c>
      <c r="E521" s="127">
        <v>4</v>
      </c>
    </row>
    <row r="522" spans="1:5" ht="15">
      <c r="A522" s="28" t="str">
        <f t="shared" si="18"/>
        <v>CS </v>
      </c>
      <c r="B522" s="28" t="str">
        <f t="shared" si="19"/>
        <v>313</v>
      </c>
      <c r="C522" s="128" t="s">
        <v>658</v>
      </c>
      <c r="D522" s="136" t="s">
        <v>659</v>
      </c>
      <c r="E522" s="127">
        <v>3</v>
      </c>
    </row>
    <row r="523" spans="1:5" ht="15">
      <c r="A523" s="28" t="str">
        <f t="shared" si="18"/>
        <v>CS </v>
      </c>
      <c r="B523" s="28" t="str">
        <f t="shared" si="19"/>
        <v>314</v>
      </c>
      <c r="C523" s="128" t="s">
        <v>660</v>
      </c>
      <c r="D523" s="136" t="s">
        <v>661</v>
      </c>
      <c r="E523" s="127">
        <v>3</v>
      </c>
    </row>
    <row r="524" spans="1:5" ht="15">
      <c r="A524" s="28" t="str">
        <f t="shared" si="18"/>
        <v>CS </v>
      </c>
      <c r="B524" s="28" t="str">
        <f t="shared" si="19"/>
        <v>316</v>
      </c>
      <c r="C524" s="128" t="s">
        <v>662</v>
      </c>
      <c r="D524" s="136" t="s">
        <v>663</v>
      </c>
      <c r="E524" s="127">
        <v>3</v>
      </c>
    </row>
    <row r="525" spans="1:5" ht="15">
      <c r="A525" s="28" t="str">
        <f t="shared" si="18"/>
        <v>CS </v>
      </c>
      <c r="B525" s="28" t="str">
        <f t="shared" si="19"/>
        <v>343</v>
      </c>
      <c r="C525" s="128" t="s">
        <v>664</v>
      </c>
      <c r="D525" s="136" t="s">
        <v>665</v>
      </c>
      <c r="E525" s="127">
        <v>2</v>
      </c>
    </row>
    <row r="526" spans="1:5" ht="15">
      <c r="A526" s="28" t="str">
        <f t="shared" si="18"/>
        <v>CS </v>
      </c>
      <c r="B526" s="28" t="str">
        <f t="shared" si="19"/>
        <v>345</v>
      </c>
      <c r="C526" s="128" t="s">
        <v>666</v>
      </c>
      <c r="D526" s="129" t="s">
        <v>667</v>
      </c>
      <c r="E526" s="127">
        <v>1</v>
      </c>
    </row>
    <row r="527" spans="1:5" ht="15">
      <c r="A527" s="28" t="str">
        <f t="shared" si="18"/>
        <v>CS </v>
      </c>
      <c r="B527" s="28" t="str">
        <f t="shared" si="19"/>
        <v>346</v>
      </c>
      <c r="C527" s="128" t="s">
        <v>668</v>
      </c>
      <c r="D527" s="129" t="s">
        <v>669</v>
      </c>
      <c r="E527" s="127">
        <v>1</v>
      </c>
    </row>
    <row r="528" spans="1:5" ht="15">
      <c r="A528" s="28" t="str">
        <f t="shared" si="18"/>
        <v>CS </v>
      </c>
      <c r="B528" s="28" t="str">
        <f t="shared" si="19"/>
        <v>347</v>
      </c>
      <c r="C528" s="128" t="s">
        <v>670</v>
      </c>
      <c r="D528" s="136" t="s">
        <v>653</v>
      </c>
      <c r="E528" s="128">
        <v>1</v>
      </c>
    </row>
    <row r="529" spans="1:5" ht="15">
      <c r="A529" s="28" t="str">
        <f t="shared" si="18"/>
        <v>CS </v>
      </c>
      <c r="B529" s="28" t="str">
        <f t="shared" si="19"/>
        <v>348</v>
      </c>
      <c r="C529" s="128" t="s">
        <v>671</v>
      </c>
      <c r="D529" s="136" t="s">
        <v>672</v>
      </c>
      <c r="E529" s="128">
        <v>3</v>
      </c>
    </row>
    <row r="530" spans="1:5" ht="15">
      <c r="A530" s="28" t="str">
        <f t="shared" si="18"/>
        <v>CS </v>
      </c>
      <c r="B530" s="28" t="str">
        <f t="shared" si="19"/>
        <v>349</v>
      </c>
      <c r="C530" s="128" t="s">
        <v>673</v>
      </c>
      <c r="D530" s="136" t="s">
        <v>674</v>
      </c>
      <c r="E530" s="128">
        <v>1</v>
      </c>
    </row>
    <row r="531" spans="1:5" ht="15">
      <c r="A531" s="28" t="str">
        <f t="shared" si="18"/>
        <v>CS </v>
      </c>
      <c r="B531" s="28" t="str">
        <f t="shared" si="19"/>
        <v>353</v>
      </c>
      <c r="C531" s="128" t="s">
        <v>675</v>
      </c>
      <c r="D531" s="136" t="s">
        <v>676</v>
      </c>
      <c r="E531" s="128">
        <v>2</v>
      </c>
    </row>
    <row r="532" spans="1:5" ht="15">
      <c r="A532" s="28" t="str">
        <f t="shared" si="18"/>
        <v>CS </v>
      </c>
      <c r="B532" s="28" t="str">
        <f t="shared" si="19"/>
        <v>366</v>
      </c>
      <c r="C532" s="128" t="s">
        <v>677</v>
      </c>
      <c r="D532" s="136" t="s">
        <v>678</v>
      </c>
      <c r="E532" s="127">
        <v>2</v>
      </c>
    </row>
    <row r="533" spans="1:5" ht="15">
      <c r="A533" s="28" t="str">
        <f t="shared" si="18"/>
        <v>CS </v>
      </c>
      <c r="B533" s="28" t="str">
        <f t="shared" si="19"/>
        <v>372</v>
      </c>
      <c r="C533" s="128" t="s">
        <v>679</v>
      </c>
      <c r="D533" s="136" t="s">
        <v>680</v>
      </c>
      <c r="E533" s="127">
        <v>3</v>
      </c>
    </row>
    <row r="534" spans="1:5" ht="15">
      <c r="A534" s="28" t="str">
        <f t="shared" si="18"/>
        <v>CS </v>
      </c>
      <c r="B534" s="28" t="str">
        <f t="shared" si="19"/>
        <v>376</v>
      </c>
      <c r="C534" s="128" t="s">
        <v>681</v>
      </c>
      <c r="D534" s="136" t="s">
        <v>682</v>
      </c>
      <c r="E534" s="135">
        <v>3</v>
      </c>
    </row>
    <row r="535" spans="1:5" ht="15">
      <c r="A535" s="28" t="str">
        <f t="shared" si="18"/>
        <v>CS </v>
      </c>
      <c r="B535" s="28" t="str">
        <f t="shared" si="19"/>
        <v>397</v>
      </c>
      <c r="C535" s="128" t="s">
        <v>683</v>
      </c>
      <c r="D535" s="136" t="s">
        <v>653</v>
      </c>
      <c r="E535" s="127">
        <v>1</v>
      </c>
    </row>
    <row r="536" spans="1:5" ht="15">
      <c r="A536" s="28" t="str">
        <f t="shared" si="18"/>
        <v>CS </v>
      </c>
      <c r="B536" s="28" t="str">
        <f t="shared" si="19"/>
        <v>403</v>
      </c>
      <c r="C536" s="128" t="s">
        <v>684</v>
      </c>
      <c r="D536" s="136" t="s">
        <v>685</v>
      </c>
      <c r="E536" s="127">
        <v>3</v>
      </c>
    </row>
    <row r="537" spans="1:5" ht="15">
      <c r="A537" s="28" t="str">
        <f t="shared" si="18"/>
        <v>CS </v>
      </c>
      <c r="B537" s="28" t="str">
        <f t="shared" si="19"/>
        <v>414</v>
      </c>
      <c r="C537" s="128" t="s">
        <v>686</v>
      </c>
      <c r="D537" s="136" t="s">
        <v>687</v>
      </c>
      <c r="E537" s="127">
        <v>3</v>
      </c>
    </row>
    <row r="538" spans="1:5" ht="15">
      <c r="A538" s="28" t="str">
        <f t="shared" si="18"/>
        <v>CS </v>
      </c>
      <c r="B538" s="28" t="str">
        <f t="shared" si="19"/>
        <v>415</v>
      </c>
      <c r="C538" s="128" t="s">
        <v>688</v>
      </c>
      <c r="D538" s="136" t="s">
        <v>689</v>
      </c>
      <c r="E538" s="135">
        <v>3</v>
      </c>
    </row>
    <row r="539" spans="1:5" ht="15">
      <c r="A539" s="28" t="str">
        <f t="shared" si="18"/>
        <v>CS </v>
      </c>
      <c r="B539" s="28" t="str">
        <f t="shared" si="19"/>
        <v>416</v>
      </c>
      <c r="C539" s="128" t="s">
        <v>690</v>
      </c>
      <c r="D539" s="136" t="s">
        <v>691</v>
      </c>
      <c r="E539" s="128">
        <v>3</v>
      </c>
    </row>
    <row r="540" spans="1:5" ht="15">
      <c r="A540" s="28" t="str">
        <f t="shared" si="18"/>
        <v>CS </v>
      </c>
      <c r="B540" s="28" t="str">
        <f t="shared" si="19"/>
        <v>417</v>
      </c>
      <c r="C540" s="128" t="s">
        <v>692</v>
      </c>
      <c r="D540" s="136" t="s">
        <v>693</v>
      </c>
      <c r="E540" s="128">
        <v>3</v>
      </c>
    </row>
    <row r="541" spans="1:5" ht="15">
      <c r="A541" s="28" t="str">
        <f t="shared" si="18"/>
        <v>CS </v>
      </c>
      <c r="B541" s="28" t="str">
        <f t="shared" si="19"/>
        <v>418</v>
      </c>
      <c r="C541" s="128" t="s">
        <v>694</v>
      </c>
      <c r="D541" s="136" t="s">
        <v>695</v>
      </c>
      <c r="E541" s="128">
        <v>3</v>
      </c>
    </row>
    <row r="542" spans="1:5" ht="15">
      <c r="A542" s="28" t="str">
        <f t="shared" si="18"/>
        <v>CS </v>
      </c>
      <c r="B542" s="28" t="str">
        <f t="shared" si="19"/>
        <v>419</v>
      </c>
      <c r="C542" s="128" t="s">
        <v>696</v>
      </c>
      <c r="D542" s="136" t="s">
        <v>697</v>
      </c>
      <c r="E542" s="135">
        <v>3</v>
      </c>
    </row>
    <row r="543" spans="1:5" ht="15">
      <c r="A543" s="28" t="str">
        <f t="shared" si="18"/>
        <v>CS </v>
      </c>
      <c r="B543" s="28" t="str">
        <f t="shared" si="19"/>
        <v>420</v>
      </c>
      <c r="C543" s="128" t="s">
        <v>698</v>
      </c>
      <c r="D543" s="136" t="s">
        <v>699</v>
      </c>
      <c r="E543" s="135">
        <v>3</v>
      </c>
    </row>
    <row r="544" spans="1:5" ht="15">
      <c r="A544" s="28" t="str">
        <f t="shared" si="18"/>
        <v>CS </v>
      </c>
      <c r="B544" s="28" t="str">
        <f t="shared" si="19"/>
        <v>421</v>
      </c>
      <c r="C544" s="128" t="s">
        <v>700</v>
      </c>
      <c r="D544" s="129" t="s">
        <v>701</v>
      </c>
      <c r="E544" s="127">
        <v>3</v>
      </c>
    </row>
    <row r="545" spans="1:5" ht="15">
      <c r="A545" s="28" t="str">
        <f aca="true" t="shared" si="20" ref="A545:A608">LEFT(C545,3)</f>
        <v>CS </v>
      </c>
      <c r="B545" s="28" t="str">
        <f aca="true" t="shared" si="21" ref="B545:B608">RIGHT(C545,3)</f>
        <v>423</v>
      </c>
      <c r="C545" s="128" t="s">
        <v>702</v>
      </c>
      <c r="D545" s="129" t="s">
        <v>703</v>
      </c>
      <c r="E545" s="135">
        <v>3</v>
      </c>
    </row>
    <row r="546" spans="1:5" ht="15">
      <c r="A546" s="28" t="str">
        <f t="shared" si="20"/>
        <v>CS </v>
      </c>
      <c r="B546" s="28" t="str">
        <f t="shared" si="21"/>
        <v>426</v>
      </c>
      <c r="C546" s="128" t="s">
        <v>704</v>
      </c>
      <c r="D546" s="129" t="s">
        <v>705</v>
      </c>
      <c r="E546" s="135">
        <v>2</v>
      </c>
    </row>
    <row r="547" spans="1:5" ht="15">
      <c r="A547" s="28" t="str">
        <f t="shared" si="20"/>
        <v>CS </v>
      </c>
      <c r="B547" s="28" t="str">
        <f t="shared" si="21"/>
        <v>427</v>
      </c>
      <c r="C547" s="128" t="s">
        <v>706</v>
      </c>
      <c r="D547" s="129" t="s">
        <v>707</v>
      </c>
      <c r="E547" s="135">
        <v>2</v>
      </c>
    </row>
    <row r="548" spans="1:5" ht="15">
      <c r="A548" s="28" t="str">
        <f t="shared" si="20"/>
        <v>CS </v>
      </c>
      <c r="B548" s="28" t="str">
        <f t="shared" si="21"/>
        <v>428</v>
      </c>
      <c r="C548" s="128" t="s">
        <v>708</v>
      </c>
      <c r="D548" s="137" t="s">
        <v>709</v>
      </c>
      <c r="E548" s="138">
        <v>2</v>
      </c>
    </row>
    <row r="549" spans="1:5" ht="15">
      <c r="A549" s="28" t="str">
        <f t="shared" si="20"/>
        <v>CS </v>
      </c>
      <c r="B549" s="28" t="str">
        <f t="shared" si="21"/>
        <v>429</v>
      </c>
      <c r="C549" s="128" t="s">
        <v>710</v>
      </c>
      <c r="D549" s="129" t="s">
        <v>711</v>
      </c>
      <c r="E549" s="135">
        <v>2</v>
      </c>
    </row>
    <row r="550" spans="1:5" ht="15">
      <c r="A550" s="28" t="str">
        <f t="shared" si="20"/>
        <v>CS </v>
      </c>
      <c r="B550" s="28" t="str">
        <f t="shared" si="21"/>
        <v>430</v>
      </c>
      <c r="C550" s="128" t="s">
        <v>712</v>
      </c>
      <c r="D550" s="129" t="s">
        <v>713</v>
      </c>
      <c r="E550" s="135">
        <v>3</v>
      </c>
    </row>
    <row r="551" spans="1:5" ht="15">
      <c r="A551" s="28" t="str">
        <f t="shared" si="20"/>
        <v>CS </v>
      </c>
      <c r="B551" s="28" t="str">
        <f t="shared" si="21"/>
        <v>434</v>
      </c>
      <c r="C551" s="128" t="s">
        <v>714</v>
      </c>
      <c r="D551" s="129" t="s">
        <v>715</v>
      </c>
      <c r="E551" s="135">
        <v>2</v>
      </c>
    </row>
    <row r="552" spans="1:5" ht="15">
      <c r="A552" s="28" t="str">
        <f t="shared" si="20"/>
        <v>CS </v>
      </c>
      <c r="B552" s="28" t="str">
        <f t="shared" si="21"/>
        <v>445</v>
      </c>
      <c r="C552" s="128" t="s">
        <v>716</v>
      </c>
      <c r="D552" s="129" t="s">
        <v>717</v>
      </c>
      <c r="E552" s="135">
        <v>1</v>
      </c>
    </row>
    <row r="553" spans="1:5" ht="15">
      <c r="A553" s="28" t="str">
        <f t="shared" si="20"/>
        <v>CS </v>
      </c>
      <c r="B553" s="28" t="str">
        <f t="shared" si="21"/>
        <v>446</v>
      </c>
      <c r="C553" s="128" t="s">
        <v>718</v>
      </c>
      <c r="D553" s="129" t="s">
        <v>719</v>
      </c>
      <c r="E553" s="135">
        <v>1</v>
      </c>
    </row>
    <row r="554" spans="1:5" ht="15">
      <c r="A554" s="28" t="str">
        <f t="shared" si="20"/>
        <v>CS </v>
      </c>
      <c r="B554" s="28" t="str">
        <f t="shared" si="21"/>
        <v>447</v>
      </c>
      <c r="C554" s="128" t="s">
        <v>720</v>
      </c>
      <c r="D554" s="129" t="s">
        <v>653</v>
      </c>
      <c r="E554" s="135">
        <v>1</v>
      </c>
    </row>
    <row r="555" spans="1:5" ht="15">
      <c r="A555" s="28" t="str">
        <f t="shared" si="20"/>
        <v>CS </v>
      </c>
      <c r="B555" s="28" t="str">
        <f t="shared" si="21"/>
        <v>448</v>
      </c>
      <c r="C555" s="128" t="s">
        <v>721</v>
      </c>
      <c r="D555" s="129" t="s">
        <v>672</v>
      </c>
      <c r="E555" s="135">
        <v>3</v>
      </c>
    </row>
    <row r="556" spans="1:5" ht="15">
      <c r="A556" s="28" t="str">
        <f t="shared" si="20"/>
        <v>CS </v>
      </c>
      <c r="B556" s="28" t="str">
        <f t="shared" si="21"/>
        <v>449</v>
      </c>
      <c r="C556" s="128" t="s">
        <v>722</v>
      </c>
      <c r="D556" s="129" t="s">
        <v>723</v>
      </c>
      <c r="E556" s="135">
        <v>3</v>
      </c>
    </row>
    <row r="557" spans="1:5" ht="15">
      <c r="A557" s="28" t="str">
        <f t="shared" si="20"/>
        <v>CS </v>
      </c>
      <c r="B557" s="28" t="str">
        <f t="shared" si="21"/>
        <v>462</v>
      </c>
      <c r="C557" s="128" t="s">
        <v>724</v>
      </c>
      <c r="D557" s="129" t="s">
        <v>725</v>
      </c>
      <c r="E557" s="135">
        <v>3</v>
      </c>
    </row>
    <row r="558" spans="1:5" ht="15">
      <c r="A558" s="28" t="str">
        <f t="shared" si="20"/>
        <v>CS </v>
      </c>
      <c r="B558" s="28" t="str">
        <f t="shared" si="21"/>
        <v>463</v>
      </c>
      <c r="C558" s="128" t="s">
        <v>726</v>
      </c>
      <c r="D558" s="129" t="s">
        <v>727</v>
      </c>
      <c r="E558" s="135">
        <v>3</v>
      </c>
    </row>
    <row r="559" spans="1:5" ht="15">
      <c r="A559" s="28" t="str">
        <f t="shared" si="20"/>
        <v>CS </v>
      </c>
      <c r="B559" s="28" t="str">
        <f t="shared" si="21"/>
        <v>466</v>
      </c>
      <c r="C559" s="128" t="s">
        <v>728</v>
      </c>
      <c r="D559" s="129" t="s">
        <v>729</v>
      </c>
      <c r="E559" s="135">
        <v>2</v>
      </c>
    </row>
    <row r="560" spans="1:5" ht="15">
      <c r="A560" s="28" t="str">
        <f t="shared" si="20"/>
        <v>CSN</v>
      </c>
      <c r="B560" s="28" t="str">
        <f t="shared" si="21"/>
        <v>161</v>
      </c>
      <c r="C560" s="128" t="s">
        <v>730</v>
      </c>
      <c r="D560" s="129" t="s">
        <v>731</v>
      </c>
      <c r="E560" s="135">
        <v>2</v>
      </c>
    </row>
    <row r="561" spans="1:5" ht="15">
      <c r="A561" s="28" t="str">
        <f t="shared" si="20"/>
        <v>CHE</v>
      </c>
      <c r="B561" s="28" t="str">
        <f t="shared" si="21"/>
        <v>473</v>
      </c>
      <c r="C561" s="128" t="s">
        <v>500</v>
      </c>
      <c r="D561" s="137" t="s">
        <v>732</v>
      </c>
      <c r="E561" s="138">
        <v>1</v>
      </c>
    </row>
    <row r="562" spans="1:5" ht="15">
      <c r="A562" s="28" t="str">
        <f t="shared" si="20"/>
        <v>DEN</v>
      </c>
      <c r="B562" s="28" t="str">
        <f t="shared" si="21"/>
        <v>600</v>
      </c>
      <c r="C562" s="128" t="s">
        <v>1095</v>
      </c>
      <c r="D562" s="129" t="s">
        <v>1096</v>
      </c>
      <c r="E562" s="128">
        <v>2</v>
      </c>
    </row>
    <row r="563" spans="1:5" ht="15">
      <c r="A563" s="28" t="str">
        <f t="shared" si="20"/>
        <v>DTE</v>
      </c>
      <c r="B563" s="28" t="str">
        <f t="shared" si="21"/>
        <v>102</v>
      </c>
      <c r="C563" s="128" t="s">
        <v>733</v>
      </c>
      <c r="D563" s="129" t="s">
        <v>734</v>
      </c>
      <c r="E563" s="135">
        <v>1</v>
      </c>
    </row>
    <row r="564" spans="1:5" ht="15">
      <c r="A564" s="28" t="str">
        <f t="shared" si="20"/>
        <v>DTE</v>
      </c>
      <c r="B564" s="28" t="str">
        <f t="shared" si="21"/>
        <v>152</v>
      </c>
      <c r="C564" s="128" t="s">
        <v>735</v>
      </c>
      <c r="D564" s="129" t="s">
        <v>736</v>
      </c>
      <c r="E564" s="135">
        <v>1</v>
      </c>
    </row>
    <row r="565" spans="1:5" ht="15">
      <c r="A565" s="28" t="str">
        <f t="shared" si="20"/>
        <v>DTE</v>
      </c>
      <c r="B565" s="28" t="str">
        <f t="shared" si="21"/>
        <v>202</v>
      </c>
      <c r="C565" s="128" t="s">
        <v>737</v>
      </c>
      <c r="D565" s="129" t="s">
        <v>738</v>
      </c>
      <c r="E565" s="135">
        <v>1</v>
      </c>
    </row>
    <row r="566" spans="1:5" ht="15">
      <c r="A566" s="28" t="str">
        <f t="shared" si="20"/>
        <v>DTE</v>
      </c>
      <c r="B566" s="28" t="str">
        <f t="shared" si="21"/>
        <v>102</v>
      </c>
      <c r="C566" s="128" t="s">
        <v>739</v>
      </c>
      <c r="D566" s="129" t="s">
        <v>734</v>
      </c>
      <c r="E566" s="135">
        <v>1</v>
      </c>
    </row>
    <row r="567" spans="1:5" ht="15">
      <c r="A567" s="28" t="str">
        <f t="shared" si="20"/>
        <v>DTE</v>
      </c>
      <c r="B567" s="28" t="str">
        <f t="shared" si="21"/>
        <v>152</v>
      </c>
      <c r="C567" s="128" t="s">
        <v>740</v>
      </c>
      <c r="D567" s="129" t="s">
        <v>736</v>
      </c>
      <c r="E567" s="135">
        <v>1</v>
      </c>
    </row>
    <row r="568" spans="1:5" ht="15">
      <c r="A568" s="28" t="str">
        <f t="shared" si="20"/>
        <v>DTE</v>
      </c>
      <c r="B568" s="28" t="str">
        <f t="shared" si="21"/>
        <v>202</v>
      </c>
      <c r="C568" s="128" t="s">
        <v>741</v>
      </c>
      <c r="D568" s="129" t="s">
        <v>738</v>
      </c>
      <c r="E568" s="135">
        <v>1</v>
      </c>
    </row>
    <row r="569" spans="1:5" ht="15">
      <c r="A569" s="28" t="str">
        <f t="shared" si="20"/>
        <v>DTE</v>
      </c>
      <c r="B569" s="28" t="str">
        <f t="shared" si="21"/>
        <v>102</v>
      </c>
      <c r="C569" s="128" t="s">
        <v>742</v>
      </c>
      <c r="D569" s="129" t="s">
        <v>734</v>
      </c>
      <c r="E569" s="135">
        <v>1</v>
      </c>
    </row>
    <row r="570" spans="1:5" ht="15">
      <c r="A570" s="28" t="str">
        <f t="shared" si="20"/>
        <v>DTE</v>
      </c>
      <c r="B570" s="28" t="str">
        <f t="shared" si="21"/>
        <v>152</v>
      </c>
      <c r="C570" s="128" t="s">
        <v>743</v>
      </c>
      <c r="D570" s="129" t="s">
        <v>736</v>
      </c>
      <c r="E570" s="135">
        <v>1</v>
      </c>
    </row>
    <row r="571" spans="1:5" ht="15">
      <c r="A571" s="28" t="str">
        <f t="shared" si="20"/>
        <v>DTE</v>
      </c>
      <c r="B571" s="28" t="str">
        <f t="shared" si="21"/>
        <v>102</v>
      </c>
      <c r="C571" s="128" t="s">
        <v>744</v>
      </c>
      <c r="D571" s="129" t="s">
        <v>734</v>
      </c>
      <c r="E571" s="135">
        <v>1</v>
      </c>
    </row>
    <row r="572" spans="1:5" ht="15">
      <c r="A572" s="28" t="str">
        <f t="shared" si="20"/>
        <v>DTE</v>
      </c>
      <c r="B572" s="28" t="str">
        <f t="shared" si="21"/>
        <v>152</v>
      </c>
      <c r="C572" s="128" t="s">
        <v>745</v>
      </c>
      <c r="D572" s="129" t="s">
        <v>736</v>
      </c>
      <c r="E572" s="135">
        <v>1</v>
      </c>
    </row>
    <row r="573" spans="1:5" ht="15">
      <c r="A573" s="28" t="str">
        <f t="shared" si="20"/>
        <v>DTE</v>
      </c>
      <c r="B573" s="28" t="str">
        <f t="shared" si="21"/>
        <v>202</v>
      </c>
      <c r="C573" s="128" t="s">
        <v>746</v>
      </c>
      <c r="D573" s="129" t="s">
        <v>738</v>
      </c>
      <c r="E573" s="128">
        <v>1</v>
      </c>
    </row>
    <row r="574" spans="1:5" ht="15">
      <c r="A574" s="28" t="str">
        <f t="shared" si="20"/>
        <v>DTE</v>
      </c>
      <c r="B574" s="28" t="str">
        <f t="shared" si="21"/>
        <v>102</v>
      </c>
      <c r="C574" s="128" t="s">
        <v>747</v>
      </c>
      <c r="D574" s="129" t="s">
        <v>734</v>
      </c>
      <c r="E574" s="128">
        <v>1</v>
      </c>
    </row>
    <row r="575" spans="1:5" ht="15">
      <c r="A575" s="28" t="str">
        <f t="shared" si="20"/>
        <v>DTE</v>
      </c>
      <c r="B575" s="28" t="str">
        <f t="shared" si="21"/>
        <v>152</v>
      </c>
      <c r="C575" s="128" t="s">
        <v>748</v>
      </c>
      <c r="D575" s="129" t="s">
        <v>736</v>
      </c>
      <c r="E575" s="128">
        <v>1</v>
      </c>
    </row>
    <row r="576" spans="1:5" ht="15">
      <c r="A576" s="28" t="str">
        <f t="shared" si="20"/>
        <v>DTE</v>
      </c>
      <c r="B576" s="28" t="str">
        <f t="shared" si="21"/>
        <v>202</v>
      </c>
      <c r="C576" s="128" t="s">
        <v>749</v>
      </c>
      <c r="D576" s="129" t="s">
        <v>738</v>
      </c>
      <c r="E576" s="128">
        <v>1</v>
      </c>
    </row>
    <row r="577" spans="1:5" ht="15">
      <c r="A577" s="28" t="str">
        <f t="shared" si="20"/>
        <v>ECO</v>
      </c>
      <c r="B577" s="28" t="str">
        <f t="shared" si="21"/>
        <v>395</v>
      </c>
      <c r="C577" s="128" t="s">
        <v>1097</v>
      </c>
      <c r="D577" s="129" t="s">
        <v>1098</v>
      </c>
      <c r="E577" s="128">
        <v>1</v>
      </c>
    </row>
    <row r="578" spans="1:5" ht="15">
      <c r="A578" s="28" t="str">
        <f t="shared" si="20"/>
        <v>ENT</v>
      </c>
      <c r="B578" s="28" t="str">
        <f t="shared" si="21"/>
        <v>600</v>
      </c>
      <c r="C578" s="128" t="s">
        <v>1099</v>
      </c>
      <c r="D578" s="129" t="s">
        <v>1100</v>
      </c>
      <c r="E578" s="128">
        <v>2</v>
      </c>
    </row>
    <row r="579" spans="1:5" ht="15">
      <c r="A579" s="28" t="str">
        <f t="shared" si="20"/>
        <v>FIN</v>
      </c>
      <c r="B579" s="28" t="str">
        <f t="shared" si="21"/>
        <v>413</v>
      </c>
      <c r="C579" s="128" t="s">
        <v>750</v>
      </c>
      <c r="D579" s="129" t="s">
        <v>751</v>
      </c>
      <c r="E579" s="128">
        <v>3</v>
      </c>
    </row>
    <row r="580" spans="1:5" ht="15">
      <c r="A580" s="28" t="str">
        <f t="shared" si="20"/>
        <v>FST</v>
      </c>
      <c r="B580" s="28" t="str">
        <f t="shared" si="21"/>
        <v>323</v>
      </c>
      <c r="C580" s="128" t="s">
        <v>752</v>
      </c>
      <c r="D580" s="129" t="s">
        <v>753</v>
      </c>
      <c r="E580" s="128">
        <v>3</v>
      </c>
    </row>
    <row r="581" spans="1:5" ht="15">
      <c r="A581" s="28" t="str">
        <f t="shared" si="20"/>
        <v>FST</v>
      </c>
      <c r="B581" s="28" t="str">
        <f t="shared" si="21"/>
        <v>438</v>
      </c>
      <c r="C581" s="128" t="s">
        <v>754</v>
      </c>
      <c r="D581" s="129" t="s">
        <v>755</v>
      </c>
      <c r="E581" s="128">
        <v>3</v>
      </c>
    </row>
    <row r="582" spans="1:5" ht="15">
      <c r="A582" s="28" t="str">
        <f t="shared" si="20"/>
        <v>HOS</v>
      </c>
      <c r="B582" s="28" t="str">
        <f t="shared" si="21"/>
        <v>151</v>
      </c>
      <c r="C582" s="128" t="s">
        <v>756</v>
      </c>
      <c r="D582" s="129" t="s">
        <v>757</v>
      </c>
      <c r="E582" s="135">
        <v>2</v>
      </c>
    </row>
    <row r="583" spans="1:5" ht="15">
      <c r="A583" s="28" t="str">
        <f t="shared" si="20"/>
        <v>HOS</v>
      </c>
      <c r="B583" s="28" t="str">
        <f t="shared" si="21"/>
        <v>250</v>
      </c>
      <c r="C583" s="128" t="s">
        <v>758</v>
      </c>
      <c r="D583" s="129" t="s">
        <v>759</v>
      </c>
      <c r="E583" s="135">
        <v>3</v>
      </c>
    </row>
    <row r="584" spans="1:5" ht="15">
      <c r="A584" s="28" t="str">
        <f t="shared" si="20"/>
        <v>HOS</v>
      </c>
      <c r="B584" s="28" t="str">
        <f t="shared" si="21"/>
        <v>296</v>
      </c>
      <c r="C584" s="128" t="s">
        <v>760</v>
      </c>
      <c r="D584" s="129" t="s">
        <v>761</v>
      </c>
      <c r="E584" s="135">
        <v>1</v>
      </c>
    </row>
    <row r="585" spans="1:5" ht="15">
      <c r="A585" s="28" t="str">
        <f t="shared" si="20"/>
        <v>HOS</v>
      </c>
      <c r="B585" s="28" t="str">
        <f t="shared" si="21"/>
        <v>348</v>
      </c>
      <c r="C585" s="128" t="s">
        <v>762</v>
      </c>
      <c r="D585" s="129" t="s">
        <v>763</v>
      </c>
      <c r="E585" s="135">
        <v>5</v>
      </c>
    </row>
    <row r="586" spans="1:5" ht="15">
      <c r="A586" s="28" t="str">
        <f t="shared" si="20"/>
        <v>HOS</v>
      </c>
      <c r="B586" s="28" t="str">
        <f t="shared" si="21"/>
        <v>349</v>
      </c>
      <c r="C586" s="128" t="s">
        <v>764</v>
      </c>
      <c r="D586" s="129" t="s">
        <v>674</v>
      </c>
      <c r="E586" s="135">
        <v>1</v>
      </c>
    </row>
    <row r="587" spans="1:5" ht="15">
      <c r="A587" s="28" t="str">
        <f t="shared" si="20"/>
        <v>HOS</v>
      </c>
      <c r="B587" s="28" t="str">
        <f t="shared" si="21"/>
        <v>361</v>
      </c>
      <c r="C587" s="128" t="s">
        <v>765</v>
      </c>
      <c r="D587" s="129" t="s">
        <v>766</v>
      </c>
      <c r="E587" s="135">
        <v>3</v>
      </c>
    </row>
    <row r="588" spans="1:5" ht="15">
      <c r="A588" s="28" t="str">
        <f t="shared" si="20"/>
        <v>HOS</v>
      </c>
      <c r="B588" s="28" t="str">
        <f t="shared" si="21"/>
        <v>362</v>
      </c>
      <c r="C588" s="128" t="s">
        <v>767</v>
      </c>
      <c r="D588" s="129" t="s">
        <v>768</v>
      </c>
      <c r="E588" s="135">
        <v>2</v>
      </c>
    </row>
    <row r="589" spans="1:5" ht="15">
      <c r="A589" s="28" t="str">
        <f t="shared" si="20"/>
        <v>HOS</v>
      </c>
      <c r="B589" s="28" t="str">
        <f t="shared" si="21"/>
        <v>364</v>
      </c>
      <c r="C589" s="128" t="s">
        <v>769</v>
      </c>
      <c r="D589" s="129" t="s">
        <v>770</v>
      </c>
      <c r="E589" s="135">
        <v>2</v>
      </c>
    </row>
    <row r="590" spans="1:5" ht="15">
      <c r="A590" s="28" t="str">
        <f t="shared" si="20"/>
        <v>HOS</v>
      </c>
      <c r="B590" s="28" t="str">
        <f t="shared" si="21"/>
        <v>371</v>
      </c>
      <c r="C590" s="128" t="s">
        <v>771</v>
      </c>
      <c r="D590" s="129" t="s">
        <v>772</v>
      </c>
      <c r="E590" s="135">
        <v>3</v>
      </c>
    </row>
    <row r="591" spans="1:5" ht="15">
      <c r="A591" s="28" t="str">
        <f t="shared" si="20"/>
        <v>HOS</v>
      </c>
      <c r="B591" s="28" t="str">
        <f t="shared" si="21"/>
        <v>372</v>
      </c>
      <c r="C591" s="128" t="s">
        <v>773</v>
      </c>
      <c r="D591" s="129" t="s">
        <v>774</v>
      </c>
      <c r="E591" s="135">
        <v>2</v>
      </c>
    </row>
    <row r="592" spans="1:5" ht="15">
      <c r="A592" s="28" t="str">
        <f t="shared" si="20"/>
        <v>HOS</v>
      </c>
      <c r="B592" s="28" t="str">
        <f t="shared" si="21"/>
        <v>374</v>
      </c>
      <c r="C592" s="128" t="s">
        <v>775</v>
      </c>
      <c r="D592" s="129" t="s">
        <v>776</v>
      </c>
      <c r="E592" s="135">
        <v>2</v>
      </c>
    </row>
    <row r="593" spans="1:5" ht="15">
      <c r="A593" s="28" t="str">
        <f t="shared" si="20"/>
        <v>HOS</v>
      </c>
      <c r="B593" s="28" t="str">
        <f t="shared" si="21"/>
        <v>396</v>
      </c>
      <c r="C593" s="128" t="s">
        <v>777</v>
      </c>
      <c r="D593" s="129" t="s">
        <v>761</v>
      </c>
      <c r="E593" s="128">
        <v>1</v>
      </c>
    </row>
    <row r="594" spans="1:5" ht="15">
      <c r="A594" s="28" t="str">
        <f t="shared" si="20"/>
        <v>HOS</v>
      </c>
      <c r="B594" s="28" t="str">
        <f t="shared" si="21"/>
        <v>399</v>
      </c>
      <c r="C594" s="128" t="s">
        <v>778</v>
      </c>
      <c r="D594" s="129" t="s">
        <v>723</v>
      </c>
      <c r="E594" s="128">
        <v>5</v>
      </c>
    </row>
    <row r="595" spans="1:5" ht="15">
      <c r="A595" s="28" t="str">
        <f t="shared" si="20"/>
        <v>HOS</v>
      </c>
      <c r="B595" s="28" t="str">
        <f t="shared" si="21"/>
        <v>401</v>
      </c>
      <c r="C595" s="128" t="s">
        <v>779</v>
      </c>
      <c r="D595" s="129" t="s">
        <v>780</v>
      </c>
      <c r="E595" s="135">
        <v>2</v>
      </c>
    </row>
    <row r="596" spans="1:5" ht="15">
      <c r="A596" s="28" t="str">
        <f t="shared" si="20"/>
        <v>HOS</v>
      </c>
      <c r="B596" s="28" t="str">
        <f t="shared" si="21"/>
        <v>403</v>
      </c>
      <c r="C596" s="128" t="s">
        <v>781</v>
      </c>
      <c r="D596" s="129" t="s">
        <v>782</v>
      </c>
      <c r="E596" s="135">
        <v>3</v>
      </c>
    </row>
    <row r="597" spans="1:5" ht="15">
      <c r="A597" s="28" t="str">
        <f t="shared" si="20"/>
        <v>HOS</v>
      </c>
      <c r="B597" s="28" t="str">
        <f t="shared" si="21"/>
        <v>405</v>
      </c>
      <c r="C597" s="128" t="s">
        <v>783</v>
      </c>
      <c r="D597" s="129" t="s">
        <v>784</v>
      </c>
      <c r="E597" s="135">
        <v>3</v>
      </c>
    </row>
    <row r="598" spans="1:5" ht="15">
      <c r="A598" s="28" t="str">
        <f t="shared" si="20"/>
        <v>HOS</v>
      </c>
      <c r="B598" s="28" t="str">
        <f t="shared" si="21"/>
        <v>408</v>
      </c>
      <c r="C598" s="128" t="s">
        <v>785</v>
      </c>
      <c r="D598" s="129" t="s">
        <v>786</v>
      </c>
      <c r="E598" s="135">
        <v>3</v>
      </c>
    </row>
    <row r="599" spans="1:5" ht="15">
      <c r="A599" s="28" t="str">
        <f t="shared" si="20"/>
        <v>HOS</v>
      </c>
      <c r="B599" s="28" t="str">
        <f t="shared" si="21"/>
        <v>414</v>
      </c>
      <c r="C599" s="128" t="s">
        <v>787</v>
      </c>
      <c r="D599" s="129" t="s">
        <v>788</v>
      </c>
      <c r="E599" s="135">
        <v>2</v>
      </c>
    </row>
    <row r="600" spans="1:5" ht="15">
      <c r="A600" s="28" t="str">
        <f t="shared" si="20"/>
        <v>HOS</v>
      </c>
      <c r="B600" s="28" t="str">
        <f t="shared" si="21"/>
        <v>416</v>
      </c>
      <c r="C600" s="128" t="s">
        <v>789</v>
      </c>
      <c r="D600" s="129" t="s">
        <v>790</v>
      </c>
      <c r="E600" s="135">
        <v>2</v>
      </c>
    </row>
    <row r="601" spans="1:5" ht="15">
      <c r="A601" s="28" t="str">
        <f t="shared" si="20"/>
        <v>HOS</v>
      </c>
      <c r="B601" s="28" t="str">
        <f t="shared" si="21"/>
        <v>448</v>
      </c>
      <c r="C601" s="128" t="s">
        <v>791</v>
      </c>
      <c r="D601" s="129" t="s">
        <v>792</v>
      </c>
      <c r="E601" s="135">
        <v>5</v>
      </c>
    </row>
    <row r="602" spans="1:5" ht="15">
      <c r="A602" s="28" t="str">
        <f t="shared" si="20"/>
        <v>HOS</v>
      </c>
      <c r="B602" s="28" t="str">
        <f t="shared" si="21"/>
        <v>449</v>
      </c>
      <c r="C602" s="128" t="s">
        <v>793</v>
      </c>
      <c r="D602" s="129" t="s">
        <v>794</v>
      </c>
      <c r="E602" s="128">
        <v>5</v>
      </c>
    </row>
    <row r="603" spans="1:5" ht="15">
      <c r="A603" s="28" t="str">
        <f t="shared" si="20"/>
        <v>HOS</v>
      </c>
      <c r="B603" s="28" t="str">
        <f t="shared" si="21"/>
        <v>496</v>
      </c>
      <c r="C603" s="128" t="s">
        <v>795</v>
      </c>
      <c r="D603" s="129" t="s">
        <v>761</v>
      </c>
      <c r="E603" s="128">
        <v>1</v>
      </c>
    </row>
    <row r="604" spans="1:5" ht="15">
      <c r="A604" s="28" t="str">
        <f t="shared" si="20"/>
        <v>HRM</v>
      </c>
      <c r="B604" s="28" t="str">
        <f t="shared" si="21"/>
        <v>303</v>
      </c>
      <c r="C604" s="128" t="s">
        <v>796</v>
      </c>
      <c r="D604" s="129" t="s">
        <v>797</v>
      </c>
      <c r="E604" s="128">
        <v>3</v>
      </c>
    </row>
    <row r="605" spans="1:5" ht="15">
      <c r="A605" s="28" t="str">
        <f t="shared" si="20"/>
        <v>IMD</v>
      </c>
      <c r="B605" s="28" t="str">
        <f t="shared" si="21"/>
        <v>251</v>
      </c>
      <c r="C605" s="128" t="s">
        <v>798</v>
      </c>
      <c r="D605" s="129" t="s">
        <v>799</v>
      </c>
      <c r="E605" s="128">
        <v>2</v>
      </c>
    </row>
    <row r="606" spans="1:5" ht="15">
      <c r="A606" s="28" t="str">
        <f t="shared" si="20"/>
        <v>IMD</v>
      </c>
      <c r="B606" s="28" t="str">
        <f t="shared" si="21"/>
        <v>252</v>
      </c>
      <c r="C606" s="128" t="s">
        <v>1101</v>
      </c>
      <c r="D606" s="129" t="s">
        <v>799</v>
      </c>
      <c r="E606" s="128">
        <v>4</v>
      </c>
    </row>
    <row r="607" spans="1:5" ht="15">
      <c r="A607" s="28" t="str">
        <f t="shared" si="20"/>
        <v>IMD</v>
      </c>
      <c r="B607" s="28" t="str">
        <f t="shared" si="21"/>
        <v>351</v>
      </c>
      <c r="C607" s="128" t="s">
        <v>1102</v>
      </c>
      <c r="D607" s="129" t="s">
        <v>1103</v>
      </c>
      <c r="E607" s="128">
        <v>4</v>
      </c>
    </row>
    <row r="608" spans="1:5" ht="15">
      <c r="A608" s="28" t="str">
        <f t="shared" si="20"/>
        <v>IMD</v>
      </c>
      <c r="B608" s="28" t="str">
        <f t="shared" si="21"/>
        <v>352</v>
      </c>
      <c r="C608" s="128" t="s">
        <v>1104</v>
      </c>
      <c r="D608" s="129" t="s">
        <v>1103</v>
      </c>
      <c r="E608" s="128">
        <v>4</v>
      </c>
    </row>
    <row r="609" spans="1:5" ht="15">
      <c r="A609" s="28" t="str">
        <f aca="true" t="shared" si="22" ref="A609:A672">LEFT(C609,3)</f>
        <v>IMD</v>
      </c>
      <c r="B609" s="28" t="str">
        <f aca="true" t="shared" si="23" ref="B609:B672">RIGHT(C609,3)</f>
        <v>413</v>
      </c>
      <c r="C609" s="128" t="s">
        <v>1105</v>
      </c>
      <c r="D609" s="129" t="s">
        <v>1106</v>
      </c>
      <c r="E609" s="128">
        <v>2</v>
      </c>
    </row>
    <row r="610" spans="1:5" ht="15">
      <c r="A610" s="28" t="str">
        <f t="shared" si="22"/>
        <v>IMD</v>
      </c>
      <c r="B610" s="28" t="str">
        <f t="shared" si="23"/>
        <v>508</v>
      </c>
      <c r="C610" s="128" t="s">
        <v>1107</v>
      </c>
      <c r="D610" s="129" t="s">
        <v>1108</v>
      </c>
      <c r="E610" s="128">
        <v>4</v>
      </c>
    </row>
    <row r="611" spans="1:5" ht="15">
      <c r="A611" s="28" t="str">
        <f t="shared" si="22"/>
        <v>IMD</v>
      </c>
      <c r="B611" s="28" t="str">
        <f t="shared" si="23"/>
        <v>509</v>
      </c>
      <c r="C611" s="128" t="s">
        <v>1109</v>
      </c>
      <c r="D611" s="129" t="s">
        <v>1110</v>
      </c>
      <c r="E611" s="128">
        <v>3</v>
      </c>
    </row>
    <row r="612" spans="1:5" ht="15">
      <c r="A612" s="28" t="str">
        <f t="shared" si="22"/>
        <v>IMD</v>
      </c>
      <c r="B612" s="28" t="str">
        <f t="shared" si="23"/>
        <v>708</v>
      </c>
      <c r="C612" s="128" t="s">
        <v>1111</v>
      </c>
      <c r="D612" s="129" t="s">
        <v>1112</v>
      </c>
      <c r="E612" s="128">
        <v>3</v>
      </c>
    </row>
    <row r="613" spans="1:5" ht="15">
      <c r="A613" s="28" t="str">
        <f t="shared" si="22"/>
        <v>IMD</v>
      </c>
      <c r="B613" s="28" t="str">
        <f t="shared" si="23"/>
        <v>709</v>
      </c>
      <c r="C613" s="128" t="s">
        <v>1113</v>
      </c>
      <c r="D613" s="129" t="s">
        <v>1114</v>
      </c>
      <c r="E613" s="128">
        <v>3</v>
      </c>
    </row>
    <row r="614" spans="1:5" ht="15">
      <c r="A614" s="28" t="str">
        <f t="shared" si="22"/>
        <v>IMN</v>
      </c>
      <c r="B614" s="28" t="str">
        <f t="shared" si="23"/>
        <v>250</v>
      </c>
      <c r="C614" s="128" t="s">
        <v>800</v>
      </c>
      <c r="D614" s="129" t="s">
        <v>801</v>
      </c>
      <c r="E614" s="128">
        <v>2</v>
      </c>
    </row>
    <row r="615" spans="1:5" ht="15">
      <c r="A615" s="28" t="str">
        <f t="shared" si="22"/>
        <v>IMN</v>
      </c>
      <c r="B615" s="28" t="str">
        <f t="shared" si="23"/>
        <v>324</v>
      </c>
      <c r="C615" s="128" t="s">
        <v>802</v>
      </c>
      <c r="D615" s="129" t="s">
        <v>803</v>
      </c>
      <c r="E615" s="128">
        <v>2</v>
      </c>
    </row>
    <row r="616" spans="1:5" ht="15">
      <c r="A616" s="28" t="str">
        <f t="shared" si="22"/>
        <v>IMN</v>
      </c>
      <c r="B616" s="28" t="str">
        <f t="shared" si="23"/>
        <v>350</v>
      </c>
      <c r="C616" s="128" t="s">
        <v>1115</v>
      </c>
      <c r="D616" s="129" t="s">
        <v>1116</v>
      </c>
      <c r="E616" s="128">
        <v>3</v>
      </c>
    </row>
    <row r="617" spans="1:5" ht="15">
      <c r="A617" s="28" t="str">
        <f t="shared" si="22"/>
        <v>IS </v>
      </c>
      <c r="B617" s="28" t="str">
        <f t="shared" si="23"/>
        <v>251</v>
      </c>
      <c r="C617" s="128" t="s">
        <v>804</v>
      </c>
      <c r="D617" s="129" t="s">
        <v>805</v>
      </c>
      <c r="E617" s="128">
        <v>3</v>
      </c>
    </row>
    <row r="618" spans="1:5" ht="15">
      <c r="A618" s="28" t="str">
        <f t="shared" si="22"/>
        <v>IS </v>
      </c>
      <c r="B618" s="28" t="str">
        <f t="shared" si="23"/>
        <v>252</v>
      </c>
      <c r="C618" s="128" t="s">
        <v>806</v>
      </c>
      <c r="D618" s="129" t="s">
        <v>807</v>
      </c>
      <c r="E618" s="128">
        <v>3</v>
      </c>
    </row>
    <row r="619" spans="1:5" ht="15">
      <c r="A619" s="28" t="str">
        <f t="shared" si="22"/>
        <v>IS </v>
      </c>
      <c r="B619" s="28" t="str">
        <f t="shared" si="23"/>
        <v>253</v>
      </c>
      <c r="C619" s="128" t="s">
        <v>808</v>
      </c>
      <c r="D619" s="129" t="s">
        <v>809</v>
      </c>
      <c r="E619" s="128">
        <v>3</v>
      </c>
    </row>
    <row r="620" spans="1:5" ht="15">
      <c r="A620" s="28" t="str">
        <f t="shared" si="22"/>
        <v>IS </v>
      </c>
      <c r="B620" s="28" t="str">
        <f t="shared" si="23"/>
        <v>301</v>
      </c>
      <c r="C620" s="128" t="s">
        <v>810</v>
      </c>
      <c r="D620" s="129" t="s">
        <v>811</v>
      </c>
      <c r="E620" s="128">
        <v>3</v>
      </c>
    </row>
    <row r="621" spans="1:5" ht="15">
      <c r="A621" s="28" t="str">
        <f t="shared" si="22"/>
        <v>IS </v>
      </c>
      <c r="B621" s="28" t="str">
        <f t="shared" si="23"/>
        <v>342</v>
      </c>
      <c r="C621" s="128" t="s">
        <v>812</v>
      </c>
      <c r="D621" s="129" t="s">
        <v>813</v>
      </c>
      <c r="E621" s="135">
        <v>2</v>
      </c>
    </row>
    <row r="622" spans="1:5" ht="15">
      <c r="A622" s="28" t="str">
        <f t="shared" si="22"/>
        <v>IS </v>
      </c>
      <c r="B622" s="28" t="str">
        <f t="shared" si="23"/>
        <v>348</v>
      </c>
      <c r="C622" s="128" t="s">
        <v>814</v>
      </c>
      <c r="D622" s="129" t="s">
        <v>672</v>
      </c>
      <c r="E622" s="135">
        <v>3</v>
      </c>
    </row>
    <row r="623" spans="1:5" ht="15">
      <c r="A623" s="28" t="str">
        <f t="shared" si="22"/>
        <v>IS </v>
      </c>
      <c r="B623" s="28" t="str">
        <f t="shared" si="23"/>
        <v>356</v>
      </c>
      <c r="C623" s="128" t="s">
        <v>1117</v>
      </c>
      <c r="D623" s="129" t="s">
        <v>1118</v>
      </c>
      <c r="E623" s="128">
        <v>3</v>
      </c>
    </row>
    <row r="624" spans="1:5" ht="15">
      <c r="A624" s="28" t="str">
        <f t="shared" si="22"/>
        <v>IS </v>
      </c>
      <c r="B624" s="28" t="str">
        <f t="shared" si="23"/>
        <v>381</v>
      </c>
      <c r="C624" s="128" t="s">
        <v>815</v>
      </c>
      <c r="D624" s="129" t="s">
        <v>816</v>
      </c>
      <c r="E624" s="135">
        <v>3</v>
      </c>
    </row>
    <row r="625" spans="1:5" ht="15">
      <c r="A625" s="28" t="str">
        <f t="shared" si="22"/>
        <v>IS </v>
      </c>
      <c r="B625" s="28" t="str">
        <f t="shared" si="23"/>
        <v>384</v>
      </c>
      <c r="C625" s="128" t="s">
        <v>817</v>
      </c>
      <c r="D625" s="129" t="s">
        <v>818</v>
      </c>
      <c r="E625" s="128">
        <v>3</v>
      </c>
    </row>
    <row r="626" spans="1:5" ht="15">
      <c r="A626" s="28" t="str">
        <f t="shared" si="22"/>
        <v>IS </v>
      </c>
      <c r="B626" s="28" t="str">
        <f t="shared" si="23"/>
        <v>400</v>
      </c>
      <c r="C626" s="128" t="s">
        <v>819</v>
      </c>
      <c r="D626" s="129" t="s">
        <v>820</v>
      </c>
      <c r="E626" s="135">
        <v>2</v>
      </c>
    </row>
    <row r="627" spans="1:5" ht="15">
      <c r="A627" s="28" t="str">
        <f t="shared" si="22"/>
        <v>IS </v>
      </c>
      <c r="B627" s="28" t="str">
        <f t="shared" si="23"/>
        <v>401</v>
      </c>
      <c r="C627" s="128" t="s">
        <v>821</v>
      </c>
      <c r="D627" s="129" t="s">
        <v>822</v>
      </c>
      <c r="E627" s="135">
        <v>3</v>
      </c>
    </row>
    <row r="628" spans="1:5" ht="15">
      <c r="A628" s="28" t="str">
        <f t="shared" si="22"/>
        <v>IS </v>
      </c>
      <c r="B628" s="28" t="str">
        <f t="shared" si="23"/>
        <v>402</v>
      </c>
      <c r="C628" s="128" t="s">
        <v>823</v>
      </c>
      <c r="D628" s="129" t="s">
        <v>824</v>
      </c>
      <c r="E628" s="135">
        <v>3</v>
      </c>
    </row>
    <row r="629" spans="1:5" ht="15">
      <c r="A629" s="28" t="str">
        <f t="shared" si="22"/>
        <v>IS </v>
      </c>
      <c r="B629" s="28" t="str">
        <f t="shared" si="23"/>
        <v>413</v>
      </c>
      <c r="C629" s="128" t="s">
        <v>825</v>
      </c>
      <c r="D629" s="129" t="s">
        <v>826</v>
      </c>
      <c r="E629" s="135">
        <v>3</v>
      </c>
    </row>
    <row r="630" spans="1:5" ht="15">
      <c r="A630" s="28" t="str">
        <f t="shared" si="22"/>
        <v>IS </v>
      </c>
      <c r="B630" s="28" t="str">
        <f t="shared" si="23"/>
        <v>422</v>
      </c>
      <c r="C630" s="128" t="s">
        <v>827</v>
      </c>
      <c r="D630" s="129" t="s">
        <v>828</v>
      </c>
      <c r="E630" s="135">
        <v>2</v>
      </c>
    </row>
    <row r="631" spans="1:5" ht="15">
      <c r="A631" s="28" t="str">
        <f t="shared" si="22"/>
        <v>IS </v>
      </c>
      <c r="B631" s="28" t="str">
        <f t="shared" si="23"/>
        <v>432</v>
      </c>
      <c r="C631" s="128" t="s">
        <v>829</v>
      </c>
      <c r="D631" s="129" t="s">
        <v>830</v>
      </c>
      <c r="E631" s="128">
        <v>3</v>
      </c>
    </row>
    <row r="632" spans="1:5" ht="15">
      <c r="A632" s="28" t="str">
        <f t="shared" si="22"/>
        <v>IS </v>
      </c>
      <c r="B632" s="28" t="str">
        <f t="shared" si="23"/>
        <v>433</v>
      </c>
      <c r="C632" s="128" t="s">
        <v>831</v>
      </c>
      <c r="D632" s="129" t="s">
        <v>832</v>
      </c>
      <c r="E632" s="135">
        <v>2</v>
      </c>
    </row>
    <row r="633" spans="1:5" ht="15">
      <c r="A633" s="28" t="str">
        <f t="shared" si="22"/>
        <v>IS </v>
      </c>
      <c r="B633" s="28" t="str">
        <f t="shared" si="23"/>
        <v>436</v>
      </c>
      <c r="C633" s="128" t="s">
        <v>833</v>
      </c>
      <c r="D633" s="129" t="s">
        <v>834</v>
      </c>
      <c r="E633" s="128">
        <v>2</v>
      </c>
    </row>
    <row r="634" spans="1:5" ht="15">
      <c r="A634" s="28" t="str">
        <f t="shared" si="22"/>
        <v>IS </v>
      </c>
      <c r="B634" s="28" t="str">
        <f t="shared" si="23"/>
        <v>437</v>
      </c>
      <c r="C634" s="128" t="s">
        <v>835</v>
      </c>
      <c r="D634" s="129" t="s">
        <v>836</v>
      </c>
      <c r="E634" s="128">
        <v>2</v>
      </c>
    </row>
    <row r="635" spans="1:5" ht="15">
      <c r="A635" s="28" t="str">
        <f t="shared" si="22"/>
        <v>IS </v>
      </c>
      <c r="B635" s="28" t="str">
        <f t="shared" si="23"/>
        <v>442</v>
      </c>
      <c r="C635" s="128" t="s">
        <v>837</v>
      </c>
      <c r="D635" s="129" t="s">
        <v>838</v>
      </c>
      <c r="E635" s="128">
        <v>2</v>
      </c>
    </row>
    <row r="636" spans="1:5" ht="15">
      <c r="A636" s="28" t="str">
        <f t="shared" si="22"/>
        <v>IS </v>
      </c>
      <c r="B636" s="28" t="str">
        <f t="shared" si="23"/>
        <v>448</v>
      </c>
      <c r="C636" s="128" t="s">
        <v>839</v>
      </c>
      <c r="D636" s="129" t="s">
        <v>672</v>
      </c>
      <c r="E636" s="135">
        <v>3</v>
      </c>
    </row>
    <row r="637" spans="1:5" ht="15">
      <c r="A637" s="28" t="str">
        <f t="shared" si="22"/>
        <v>IS </v>
      </c>
      <c r="B637" s="28" t="str">
        <f t="shared" si="23"/>
        <v>449</v>
      </c>
      <c r="C637" s="128" t="s">
        <v>840</v>
      </c>
      <c r="D637" s="129" t="s">
        <v>723</v>
      </c>
      <c r="E637" s="135">
        <v>3</v>
      </c>
    </row>
    <row r="638" spans="1:5" ht="15">
      <c r="A638" s="28" t="str">
        <f t="shared" si="22"/>
        <v>IS </v>
      </c>
      <c r="B638" s="28" t="str">
        <f t="shared" si="23"/>
        <v>722</v>
      </c>
      <c r="C638" s="128" t="s">
        <v>848</v>
      </c>
      <c r="D638" s="129" t="s">
        <v>849</v>
      </c>
      <c r="E638" s="135">
        <v>2</v>
      </c>
    </row>
    <row r="639" spans="1:5" ht="15">
      <c r="A639" s="28" t="str">
        <f t="shared" si="22"/>
        <v>LAW</v>
      </c>
      <c r="B639" s="28" t="str">
        <f t="shared" si="23"/>
        <v>392</v>
      </c>
      <c r="C639" s="128" t="s">
        <v>850</v>
      </c>
      <c r="D639" s="129" t="s">
        <v>851</v>
      </c>
      <c r="E639" s="135">
        <v>3</v>
      </c>
    </row>
    <row r="640" spans="1:5" ht="15">
      <c r="A640" s="28" t="str">
        <f t="shared" si="22"/>
        <v>LAW</v>
      </c>
      <c r="B640" s="28" t="str">
        <f t="shared" si="23"/>
        <v>413</v>
      </c>
      <c r="C640" s="128" t="s">
        <v>852</v>
      </c>
      <c r="D640" s="129" t="s">
        <v>853</v>
      </c>
      <c r="E640" s="135">
        <v>2</v>
      </c>
    </row>
    <row r="641" spans="1:5" ht="15">
      <c r="A641" s="28" t="str">
        <f t="shared" si="22"/>
        <v>MCC</v>
      </c>
      <c r="B641" s="28" t="str">
        <f t="shared" si="23"/>
        <v>201</v>
      </c>
      <c r="C641" s="128" t="s">
        <v>854</v>
      </c>
      <c r="D641" s="129" t="s">
        <v>855</v>
      </c>
      <c r="E641" s="135">
        <v>3</v>
      </c>
    </row>
    <row r="642" spans="1:5" ht="15">
      <c r="A642" s="28" t="str">
        <f t="shared" si="22"/>
        <v>MCC</v>
      </c>
      <c r="B642" s="28" t="str">
        <f t="shared" si="23"/>
        <v>351</v>
      </c>
      <c r="C642" s="128" t="s">
        <v>856</v>
      </c>
      <c r="D642" s="129" t="s">
        <v>857</v>
      </c>
      <c r="E642" s="135">
        <v>3</v>
      </c>
    </row>
    <row r="643" spans="1:5" ht="15">
      <c r="A643" s="28" t="str">
        <f t="shared" si="22"/>
        <v>MCC</v>
      </c>
      <c r="B643" s="28" t="str">
        <f t="shared" si="23"/>
        <v>401</v>
      </c>
      <c r="C643" s="128" t="s">
        <v>858</v>
      </c>
      <c r="D643" s="129" t="s">
        <v>859</v>
      </c>
      <c r="E643" s="135">
        <v>3</v>
      </c>
    </row>
    <row r="644" spans="1:5" ht="15">
      <c r="A644" s="28" t="str">
        <f t="shared" si="22"/>
        <v>MCC</v>
      </c>
      <c r="B644" s="28" t="str">
        <f t="shared" si="23"/>
        <v>410</v>
      </c>
      <c r="C644" s="128" t="s">
        <v>860</v>
      </c>
      <c r="D644" s="129" t="s">
        <v>861</v>
      </c>
      <c r="E644" s="135">
        <v>1</v>
      </c>
    </row>
    <row r="645" spans="1:5" ht="15">
      <c r="A645" s="28" t="str">
        <f t="shared" si="22"/>
        <v>MCC</v>
      </c>
      <c r="B645" s="28" t="str">
        <f t="shared" si="23"/>
        <v>413</v>
      </c>
      <c r="C645" s="128" t="s">
        <v>862</v>
      </c>
      <c r="D645" s="129" t="s">
        <v>863</v>
      </c>
      <c r="E645" s="135">
        <v>1</v>
      </c>
    </row>
    <row r="646" spans="1:5" ht="15">
      <c r="A646" s="28" t="str">
        <f t="shared" si="22"/>
        <v>MCC</v>
      </c>
      <c r="B646" s="28" t="str">
        <f t="shared" si="23"/>
        <v>414</v>
      </c>
      <c r="C646" s="128" t="s">
        <v>864</v>
      </c>
      <c r="D646" s="129" t="s">
        <v>865</v>
      </c>
      <c r="E646" s="135">
        <v>1</v>
      </c>
    </row>
    <row r="647" spans="1:5" ht="15">
      <c r="A647" s="28" t="str">
        <f t="shared" si="22"/>
        <v>MCC</v>
      </c>
      <c r="B647" s="28" t="str">
        <f t="shared" si="23"/>
        <v>418</v>
      </c>
      <c r="C647" s="128" t="s">
        <v>866</v>
      </c>
      <c r="D647" s="129" t="s">
        <v>867</v>
      </c>
      <c r="E647" s="135">
        <v>1</v>
      </c>
    </row>
    <row r="648" spans="1:5" ht="15">
      <c r="A648" s="28" t="str">
        <f t="shared" si="22"/>
        <v>MCH</v>
      </c>
      <c r="B648" s="28" t="str">
        <f t="shared" si="23"/>
        <v>250</v>
      </c>
      <c r="C648" s="128" t="s">
        <v>868</v>
      </c>
      <c r="D648" s="129" t="s">
        <v>869</v>
      </c>
      <c r="E648" s="135">
        <v>2</v>
      </c>
    </row>
    <row r="649" spans="1:5" ht="15">
      <c r="A649" s="28" t="str">
        <f t="shared" si="22"/>
        <v>MCH</v>
      </c>
      <c r="B649" s="28" t="str">
        <f t="shared" si="23"/>
        <v>506</v>
      </c>
      <c r="C649" s="128" t="s">
        <v>1119</v>
      </c>
      <c r="D649" s="129" t="s">
        <v>1120</v>
      </c>
      <c r="E649" s="135">
        <v>3</v>
      </c>
    </row>
    <row r="650" spans="1:5" ht="15">
      <c r="A650" s="28" t="str">
        <f t="shared" si="22"/>
        <v>MCH</v>
      </c>
      <c r="B650" s="28" t="str">
        <f t="shared" si="23"/>
        <v>507</v>
      </c>
      <c r="C650" s="128" t="s">
        <v>1121</v>
      </c>
      <c r="D650" s="129" t="s">
        <v>1122</v>
      </c>
      <c r="E650" s="135">
        <v>4</v>
      </c>
    </row>
    <row r="651" spans="1:5" ht="15">
      <c r="A651" s="28" t="str">
        <f t="shared" si="22"/>
        <v>MCH</v>
      </c>
      <c r="B651" s="28" t="str">
        <f t="shared" si="23"/>
        <v>508</v>
      </c>
      <c r="C651" s="128" t="s">
        <v>1123</v>
      </c>
      <c r="D651" s="129" t="s">
        <v>1124</v>
      </c>
      <c r="E651" s="128">
        <v>3</v>
      </c>
    </row>
    <row r="652" spans="1:5" ht="15">
      <c r="A652" s="28" t="str">
        <f t="shared" si="22"/>
        <v>MCH</v>
      </c>
      <c r="B652" s="28" t="str">
        <f t="shared" si="23"/>
        <v>509</v>
      </c>
      <c r="C652" s="128" t="s">
        <v>1125</v>
      </c>
      <c r="D652" s="129" t="s">
        <v>1126</v>
      </c>
      <c r="E652" s="135">
        <v>4</v>
      </c>
    </row>
    <row r="653" spans="1:5" ht="15">
      <c r="A653" s="28" t="str">
        <f t="shared" si="22"/>
        <v>MCH</v>
      </c>
      <c r="B653" s="28" t="str">
        <f t="shared" si="23"/>
        <v>706</v>
      </c>
      <c r="C653" s="128" t="s">
        <v>1127</v>
      </c>
      <c r="D653" s="129" t="s">
        <v>1128</v>
      </c>
      <c r="E653" s="135">
        <v>3</v>
      </c>
    </row>
    <row r="654" spans="1:5" ht="15">
      <c r="A654" s="28" t="str">
        <f t="shared" si="22"/>
        <v>MCH</v>
      </c>
      <c r="B654" s="28" t="str">
        <f t="shared" si="23"/>
        <v>708</v>
      </c>
      <c r="C654" s="128" t="s">
        <v>1129</v>
      </c>
      <c r="D654" s="129" t="s">
        <v>1130</v>
      </c>
      <c r="E654" s="128">
        <v>3</v>
      </c>
    </row>
    <row r="655" spans="1:5" ht="15">
      <c r="A655" s="28" t="str">
        <f t="shared" si="22"/>
        <v>MED</v>
      </c>
      <c r="B655" s="28" t="str">
        <f t="shared" si="23"/>
        <v>263</v>
      </c>
      <c r="C655" s="128" t="s">
        <v>870</v>
      </c>
      <c r="D655" s="129" t="s">
        <v>871</v>
      </c>
      <c r="E655" s="128">
        <v>1</v>
      </c>
    </row>
    <row r="656" spans="1:5" ht="15">
      <c r="A656" s="28" t="str">
        <f t="shared" si="22"/>
        <v>MED</v>
      </c>
      <c r="B656" s="28" t="str">
        <f t="shared" si="23"/>
        <v>268</v>
      </c>
      <c r="C656" s="128" t="s">
        <v>872</v>
      </c>
      <c r="D656" s="129" t="s">
        <v>871</v>
      </c>
      <c r="E656" s="135">
        <v>2</v>
      </c>
    </row>
    <row r="657" spans="1:5" ht="15">
      <c r="A657" s="28" t="str">
        <f t="shared" si="22"/>
        <v>MED</v>
      </c>
      <c r="B657" s="28" t="str">
        <f t="shared" si="23"/>
        <v>310</v>
      </c>
      <c r="C657" s="128" t="s">
        <v>1131</v>
      </c>
      <c r="D657" s="129" t="s">
        <v>1132</v>
      </c>
      <c r="E657" s="135">
        <v>2</v>
      </c>
    </row>
    <row r="658" spans="1:5" ht="15">
      <c r="A658" s="28" t="str">
        <f t="shared" si="22"/>
        <v>MED</v>
      </c>
      <c r="B658" s="28" t="str">
        <f t="shared" si="23"/>
        <v>362</v>
      </c>
      <c r="C658" s="128" t="s">
        <v>873</v>
      </c>
      <c r="D658" s="129" t="s">
        <v>874</v>
      </c>
      <c r="E658" s="135">
        <v>2</v>
      </c>
    </row>
    <row r="659" spans="1:5" ht="15">
      <c r="A659" s="28" t="str">
        <f t="shared" si="22"/>
        <v>MED</v>
      </c>
      <c r="B659" s="28" t="str">
        <f t="shared" si="23"/>
        <v>363</v>
      </c>
      <c r="C659" s="128" t="s">
        <v>1133</v>
      </c>
      <c r="D659" s="129" t="s">
        <v>1134</v>
      </c>
      <c r="E659" s="135">
        <v>1</v>
      </c>
    </row>
    <row r="660" spans="1:5" ht="15">
      <c r="A660" s="28" t="str">
        <f t="shared" si="22"/>
        <v>MED</v>
      </c>
      <c r="B660" s="28" t="str">
        <f t="shared" si="23"/>
        <v>410</v>
      </c>
      <c r="C660" s="128" t="s">
        <v>1135</v>
      </c>
      <c r="D660" s="129" t="s">
        <v>1136</v>
      </c>
      <c r="E660" s="139">
        <v>2</v>
      </c>
    </row>
    <row r="661" spans="1:5" ht="15">
      <c r="A661" s="28" t="str">
        <f t="shared" si="22"/>
        <v>MED</v>
      </c>
      <c r="B661" s="28" t="str">
        <f t="shared" si="23"/>
        <v>446</v>
      </c>
      <c r="C661" s="128" t="s">
        <v>1137</v>
      </c>
      <c r="D661" s="129" t="s">
        <v>1138</v>
      </c>
      <c r="E661" s="135">
        <v>1</v>
      </c>
    </row>
    <row r="662" spans="1:5" ht="15">
      <c r="A662" s="28" t="str">
        <f t="shared" si="22"/>
        <v>MED</v>
      </c>
      <c r="B662" s="28" t="str">
        <f t="shared" si="23"/>
        <v>460</v>
      </c>
      <c r="C662" s="128" t="s">
        <v>1139</v>
      </c>
      <c r="D662" s="129" t="s">
        <v>1140</v>
      </c>
      <c r="E662" s="135">
        <v>1</v>
      </c>
    </row>
    <row r="663" spans="1:5" ht="15">
      <c r="A663" s="28" t="str">
        <f t="shared" si="22"/>
        <v>MED</v>
      </c>
      <c r="B663" s="28" t="str">
        <f t="shared" si="23"/>
        <v>613</v>
      </c>
      <c r="C663" s="128" t="s">
        <v>1141</v>
      </c>
      <c r="D663" s="129" t="s">
        <v>1142</v>
      </c>
      <c r="E663" s="135">
        <v>2</v>
      </c>
    </row>
    <row r="664" spans="1:5" ht="15">
      <c r="A664" s="28" t="str">
        <f t="shared" si="22"/>
        <v>MED</v>
      </c>
      <c r="B664" s="28" t="str">
        <f t="shared" si="23"/>
        <v>646</v>
      </c>
      <c r="C664" s="128" t="s">
        <v>1143</v>
      </c>
      <c r="D664" s="129" t="s">
        <v>1144</v>
      </c>
      <c r="E664" s="135">
        <v>2</v>
      </c>
    </row>
    <row r="665" spans="1:5" ht="15">
      <c r="A665" s="28" t="str">
        <f t="shared" si="22"/>
        <v>MED</v>
      </c>
      <c r="B665" s="28" t="str">
        <f t="shared" si="23"/>
        <v>661</v>
      </c>
      <c r="C665" s="128" t="s">
        <v>1145</v>
      </c>
      <c r="D665" s="129" t="s">
        <v>1146</v>
      </c>
      <c r="E665" s="135">
        <v>2</v>
      </c>
    </row>
    <row r="666" spans="1:5" ht="15">
      <c r="A666" s="28" t="str">
        <f t="shared" si="22"/>
        <v>MED</v>
      </c>
      <c r="B666" s="28" t="str">
        <f t="shared" si="23"/>
        <v>705</v>
      </c>
      <c r="C666" s="128" t="s">
        <v>1147</v>
      </c>
      <c r="D666" s="129" t="s">
        <v>1148</v>
      </c>
      <c r="E666" s="128">
        <v>2</v>
      </c>
    </row>
    <row r="667" spans="1:5" ht="15">
      <c r="A667" s="28" t="str">
        <f t="shared" si="22"/>
        <v>MED</v>
      </c>
      <c r="B667" s="28" t="str">
        <f t="shared" si="23"/>
        <v>709</v>
      </c>
      <c r="C667" s="128" t="s">
        <v>1149</v>
      </c>
      <c r="D667" s="129" t="s">
        <v>1150</v>
      </c>
      <c r="E667" s="135">
        <v>1</v>
      </c>
    </row>
    <row r="668" spans="1:5" ht="15">
      <c r="A668" s="28" t="str">
        <f t="shared" si="22"/>
        <v>MED</v>
      </c>
      <c r="B668" s="28" t="str">
        <f t="shared" si="23"/>
        <v>747</v>
      </c>
      <c r="C668" s="128" t="s">
        <v>1151</v>
      </c>
      <c r="D668" s="129" t="s">
        <v>674</v>
      </c>
      <c r="E668" s="128">
        <v>6</v>
      </c>
    </row>
    <row r="669" spans="1:5" ht="15">
      <c r="A669" s="28" t="str">
        <f t="shared" si="22"/>
        <v>MED</v>
      </c>
      <c r="B669" s="28" t="str">
        <f t="shared" si="23"/>
        <v>749</v>
      </c>
      <c r="C669" s="128" t="s">
        <v>1152</v>
      </c>
      <c r="D669" s="129" t="s">
        <v>1153</v>
      </c>
      <c r="E669" s="128">
        <v>10</v>
      </c>
    </row>
    <row r="670" spans="1:5" ht="15">
      <c r="A670" s="28" t="str">
        <f t="shared" si="22"/>
        <v>MGT</v>
      </c>
      <c r="B670" s="28" t="str">
        <f t="shared" si="23"/>
        <v>433</v>
      </c>
      <c r="C670" s="128" t="s">
        <v>875</v>
      </c>
      <c r="D670" s="129" t="s">
        <v>876</v>
      </c>
      <c r="E670" s="135">
        <v>2</v>
      </c>
    </row>
    <row r="671" spans="1:5" ht="15">
      <c r="A671" s="28" t="str">
        <f t="shared" si="22"/>
        <v>MIB</v>
      </c>
      <c r="B671" s="28" t="str">
        <f t="shared" si="23"/>
        <v>251</v>
      </c>
      <c r="C671" s="128" t="s">
        <v>877</v>
      </c>
      <c r="D671" s="129" t="s">
        <v>878</v>
      </c>
      <c r="E671" s="139">
        <v>3</v>
      </c>
    </row>
    <row r="672" spans="1:5" ht="15">
      <c r="A672" s="28" t="str">
        <f t="shared" si="22"/>
        <v>MIB</v>
      </c>
      <c r="B672" s="28" t="str">
        <f t="shared" si="23"/>
        <v>253</v>
      </c>
      <c r="C672" s="128" t="s">
        <v>879</v>
      </c>
      <c r="D672" s="129" t="s">
        <v>880</v>
      </c>
      <c r="E672" s="139">
        <v>1</v>
      </c>
    </row>
    <row r="673" spans="1:5" ht="15">
      <c r="A673" s="28" t="str">
        <f aca="true" t="shared" si="24" ref="A673:A736">LEFT(C673,3)</f>
        <v>MIB</v>
      </c>
      <c r="B673" s="28" t="str">
        <f aca="true" t="shared" si="25" ref="B673:B736">RIGHT(C673,3)</f>
        <v>254</v>
      </c>
      <c r="C673" s="128" t="s">
        <v>881</v>
      </c>
      <c r="D673" s="129" t="s">
        <v>880</v>
      </c>
      <c r="E673" s="135">
        <v>1</v>
      </c>
    </row>
    <row r="674" spans="1:5" ht="15">
      <c r="A674" s="28" t="str">
        <f t="shared" si="24"/>
        <v>MIB</v>
      </c>
      <c r="B674" s="28" t="str">
        <f t="shared" si="25"/>
        <v>264</v>
      </c>
      <c r="C674" s="128" t="s">
        <v>1154</v>
      </c>
      <c r="D674" s="129" t="s">
        <v>1155</v>
      </c>
      <c r="E674" s="135">
        <v>3</v>
      </c>
    </row>
    <row r="675" spans="1:5" ht="15">
      <c r="A675" s="28" t="str">
        <f t="shared" si="24"/>
        <v>MIB</v>
      </c>
      <c r="B675" s="28" t="str">
        <f t="shared" si="25"/>
        <v>280</v>
      </c>
      <c r="C675" s="128" t="s">
        <v>1156</v>
      </c>
      <c r="D675" s="129" t="s">
        <v>1157</v>
      </c>
      <c r="E675" s="128">
        <v>4</v>
      </c>
    </row>
    <row r="676" spans="1:5" ht="15">
      <c r="A676" s="28" t="str">
        <f t="shared" si="24"/>
        <v>MKT</v>
      </c>
      <c r="B676" s="28" t="str">
        <f t="shared" si="25"/>
        <v>253</v>
      </c>
      <c r="C676" s="128" t="s">
        <v>882</v>
      </c>
      <c r="D676" s="129" t="s">
        <v>883</v>
      </c>
      <c r="E676" s="128">
        <v>3</v>
      </c>
    </row>
    <row r="677" spans="1:5" ht="15">
      <c r="A677" s="28" t="str">
        <f t="shared" si="24"/>
        <v>MKT</v>
      </c>
      <c r="B677" s="28" t="str">
        <f t="shared" si="25"/>
        <v>424</v>
      </c>
      <c r="C677" s="128" t="s">
        <v>884</v>
      </c>
      <c r="D677" s="129" t="s">
        <v>885</v>
      </c>
      <c r="E677" s="128">
        <v>2</v>
      </c>
    </row>
    <row r="678" spans="1:5" ht="15">
      <c r="A678" s="28" t="str">
        <f t="shared" si="24"/>
        <v>MT </v>
      </c>
      <c r="B678" s="28" t="str">
        <f t="shared" si="25"/>
        <v>400</v>
      </c>
      <c r="C678" s="128" t="s">
        <v>1158</v>
      </c>
      <c r="D678" s="129" t="s">
        <v>1159</v>
      </c>
      <c r="E678" s="128">
        <v>2</v>
      </c>
    </row>
    <row r="679" spans="1:5" ht="15">
      <c r="A679" s="28" t="str">
        <f t="shared" si="24"/>
        <v>MT </v>
      </c>
      <c r="B679" s="28" t="str">
        <f t="shared" si="25"/>
        <v>402</v>
      </c>
      <c r="C679" s="128" t="s">
        <v>1160</v>
      </c>
      <c r="D679" s="129" t="s">
        <v>1161</v>
      </c>
      <c r="E679" s="128">
        <v>3</v>
      </c>
    </row>
    <row r="680" spans="1:5" ht="15">
      <c r="A680" s="28" t="str">
        <f t="shared" si="24"/>
        <v>MT </v>
      </c>
      <c r="B680" s="28" t="str">
        <f t="shared" si="25"/>
        <v>406</v>
      </c>
      <c r="C680" s="128" t="s">
        <v>1162</v>
      </c>
      <c r="D680" s="129" t="s">
        <v>1163</v>
      </c>
      <c r="E680" s="128">
        <v>1</v>
      </c>
    </row>
    <row r="681" spans="1:5" ht="15">
      <c r="A681" s="28" t="str">
        <f t="shared" si="24"/>
        <v>MTH</v>
      </c>
      <c r="B681" s="28" t="str">
        <f t="shared" si="25"/>
        <v>254</v>
      </c>
      <c r="C681" s="128" t="s">
        <v>886</v>
      </c>
      <c r="D681" s="129" t="s">
        <v>887</v>
      </c>
      <c r="E681" s="128">
        <v>3</v>
      </c>
    </row>
    <row r="682" spans="1:5" ht="15">
      <c r="A682" s="28" t="str">
        <f t="shared" si="24"/>
        <v>NTR</v>
      </c>
      <c r="B682" s="28" t="str">
        <f t="shared" si="25"/>
        <v>151</v>
      </c>
      <c r="C682" s="128" t="s">
        <v>888</v>
      </c>
      <c r="D682" s="129" t="s">
        <v>889</v>
      </c>
      <c r="E682" s="135">
        <v>2</v>
      </c>
    </row>
    <row r="683" spans="1:5" ht="15">
      <c r="A683" s="28" t="str">
        <f t="shared" si="24"/>
        <v>NTR</v>
      </c>
      <c r="B683" s="28" t="str">
        <f t="shared" si="25"/>
        <v>152</v>
      </c>
      <c r="C683" s="128" t="s">
        <v>1164</v>
      </c>
      <c r="D683" s="129" t="s">
        <v>1165</v>
      </c>
      <c r="E683" s="128">
        <v>1</v>
      </c>
    </row>
    <row r="684" spans="1:5" ht="15">
      <c r="A684" s="28" t="str">
        <f t="shared" si="24"/>
        <v>NTR</v>
      </c>
      <c r="B684" s="28" t="str">
        <f t="shared" si="25"/>
        <v>413</v>
      </c>
      <c r="C684" s="128" t="s">
        <v>890</v>
      </c>
      <c r="D684" s="129" t="s">
        <v>891</v>
      </c>
      <c r="E684" s="135">
        <v>1</v>
      </c>
    </row>
    <row r="685" spans="1:5" ht="15">
      <c r="A685" s="28" t="str">
        <f t="shared" si="24"/>
        <v>NTR</v>
      </c>
      <c r="B685" s="28" t="str">
        <f t="shared" si="25"/>
        <v>431</v>
      </c>
      <c r="C685" s="128" t="s">
        <v>892</v>
      </c>
      <c r="D685" s="129" t="s">
        <v>893</v>
      </c>
      <c r="E685" s="128">
        <v>1</v>
      </c>
    </row>
    <row r="686" spans="1:5" ht="15">
      <c r="A686" s="28" t="str">
        <f t="shared" si="24"/>
        <v>NUR</v>
      </c>
      <c r="B686" s="28" t="str">
        <f t="shared" si="25"/>
        <v>248</v>
      </c>
      <c r="C686" s="128" t="s">
        <v>894</v>
      </c>
      <c r="D686" s="129" t="s">
        <v>895</v>
      </c>
      <c r="E686" s="128">
        <v>3</v>
      </c>
    </row>
    <row r="687" spans="1:5" ht="15">
      <c r="A687" s="28" t="str">
        <f t="shared" si="24"/>
        <v>NUR</v>
      </c>
      <c r="B687" s="28" t="str">
        <f t="shared" si="25"/>
        <v>251</v>
      </c>
      <c r="C687" s="128" t="s">
        <v>896</v>
      </c>
      <c r="D687" s="129" t="s">
        <v>897</v>
      </c>
      <c r="E687" s="135">
        <v>4</v>
      </c>
    </row>
    <row r="688" spans="1:5" ht="15">
      <c r="A688" s="28" t="str">
        <f t="shared" si="24"/>
        <v>NUR</v>
      </c>
      <c r="B688" s="28" t="str">
        <f t="shared" si="25"/>
        <v>296</v>
      </c>
      <c r="C688" s="128" t="s">
        <v>898</v>
      </c>
      <c r="D688" s="129" t="s">
        <v>761</v>
      </c>
      <c r="E688" s="135">
        <v>1</v>
      </c>
    </row>
    <row r="689" spans="1:5" ht="15">
      <c r="A689" s="28" t="str">
        <f t="shared" si="24"/>
        <v>NUR</v>
      </c>
      <c r="B689" s="28" t="str">
        <f t="shared" si="25"/>
        <v>300</v>
      </c>
      <c r="C689" s="128" t="s">
        <v>899</v>
      </c>
      <c r="D689" s="129" t="s">
        <v>900</v>
      </c>
      <c r="E689" s="135">
        <v>3</v>
      </c>
    </row>
    <row r="690" spans="1:5" ht="15">
      <c r="A690" s="28" t="str">
        <f t="shared" si="24"/>
        <v>NUR</v>
      </c>
      <c r="B690" s="28" t="str">
        <f t="shared" si="25"/>
        <v>301</v>
      </c>
      <c r="C690" s="128" t="s">
        <v>901</v>
      </c>
      <c r="D690" s="129" t="s">
        <v>900</v>
      </c>
      <c r="E690" s="135">
        <v>4</v>
      </c>
    </row>
    <row r="691" spans="1:5" ht="15">
      <c r="A691" s="28" t="str">
        <f t="shared" si="24"/>
        <v>NUR</v>
      </c>
      <c r="B691" s="28" t="str">
        <f t="shared" si="25"/>
        <v>302</v>
      </c>
      <c r="C691" s="128" t="s">
        <v>902</v>
      </c>
      <c r="D691" s="129" t="s">
        <v>903</v>
      </c>
      <c r="E691" s="135">
        <v>2</v>
      </c>
    </row>
    <row r="692" spans="1:5" ht="15">
      <c r="A692" s="28" t="str">
        <f t="shared" si="24"/>
        <v>NUR</v>
      </c>
      <c r="B692" s="28" t="str">
        <f t="shared" si="25"/>
        <v>303</v>
      </c>
      <c r="C692" s="128" t="s">
        <v>904</v>
      </c>
      <c r="D692" s="129" t="s">
        <v>905</v>
      </c>
      <c r="E692" s="128">
        <v>2</v>
      </c>
    </row>
    <row r="693" spans="1:5" ht="15">
      <c r="A693" s="28" t="str">
        <f t="shared" si="24"/>
        <v>NUR</v>
      </c>
      <c r="B693" s="28" t="str">
        <f t="shared" si="25"/>
        <v>305</v>
      </c>
      <c r="C693" s="128" t="s">
        <v>906</v>
      </c>
      <c r="D693" s="129" t="s">
        <v>907</v>
      </c>
      <c r="E693" s="128">
        <v>2</v>
      </c>
    </row>
    <row r="694" spans="1:5" ht="15">
      <c r="A694" s="28" t="str">
        <f t="shared" si="24"/>
        <v>NUR</v>
      </c>
      <c r="B694" s="28" t="str">
        <f t="shared" si="25"/>
        <v>306</v>
      </c>
      <c r="C694" s="128" t="s">
        <v>908</v>
      </c>
      <c r="D694" s="129" t="s">
        <v>909</v>
      </c>
      <c r="E694" s="135">
        <v>2</v>
      </c>
    </row>
    <row r="695" spans="1:5" ht="15">
      <c r="A695" s="28" t="str">
        <f t="shared" si="24"/>
        <v>NUR</v>
      </c>
      <c r="B695" s="28" t="str">
        <f t="shared" si="25"/>
        <v>313</v>
      </c>
      <c r="C695" s="128" t="s">
        <v>910</v>
      </c>
      <c r="D695" s="129" t="s">
        <v>911</v>
      </c>
      <c r="E695" s="135">
        <v>2</v>
      </c>
    </row>
    <row r="696" spans="1:5" ht="15">
      <c r="A696" s="28" t="str">
        <f t="shared" si="24"/>
        <v>NUR</v>
      </c>
      <c r="B696" s="28" t="str">
        <f t="shared" si="25"/>
        <v>323</v>
      </c>
      <c r="C696" s="128" t="s">
        <v>912</v>
      </c>
      <c r="D696" s="129" t="s">
        <v>913</v>
      </c>
      <c r="E696" s="135">
        <v>3</v>
      </c>
    </row>
    <row r="697" spans="1:5" ht="15">
      <c r="A697" s="28" t="str">
        <f t="shared" si="24"/>
        <v>NUR</v>
      </c>
      <c r="B697" s="28" t="str">
        <f t="shared" si="25"/>
        <v>324</v>
      </c>
      <c r="C697" s="128" t="s">
        <v>914</v>
      </c>
      <c r="D697" s="129" t="s">
        <v>913</v>
      </c>
      <c r="E697" s="135">
        <v>4</v>
      </c>
    </row>
    <row r="698" spans="1:5" ht="15">
      <c r="A698" s="28" t="str">
        <f t="shared" si="24"/>
        <v>NUR</v>
      </c>
      <c r="B698" s="28" t="str">
        <f t="shared" si="25"/>
        <v>333</v>
      </c>
      <c r="C698" s="128" t="s">
        <v>915</v>
      </c>
      <c r="D698" s="129" t="s">
        <v>916</v>
      </c>
      <c r="E698" s="128">
        <v>3</v>
      </c>
    </row>
    <row r="699" spans="1:5" ht="15">
      <c r="A699" s="28" t="str">
        <f t="shared" si="24"/>
        <v>NUR</v>
      </c>
      <c r="B699" s="28" t="str">
        <f t="shared" si="25"/>
        <v>334</v>
      </c>
      <c r="C699" s="128" t="s">
        <v>917</v>
      </c>
      <c r="D699" s="129" t="s">
        <v>916</v>
      </c>
      <c r="E699" s="128">
        <v>4</v>
      </c>
    </row>
    <row r="700" spans="1:5" ht="15">
      <c r="A700" s="28" t="str">
        <f t="shared" si="24"/>
        <v>NUR</v>
      </c>
      <c r="B700" s="28" t="str">
        <f t="shared" si="25"/>
        <v>343</v>
      </c>
      <c r="C700" s="128" t="s">
        <v>918</v>
      </c>
      <c r="D700" s="129" t="s">
        <v>919</v>
      </c>
      <c r="E700" s="128">
        <v>2</v>
      </c>
    </row>
    <row r="701" spans="1:5" ht="15">
      <c r="A701" s="28" t="str">
        <f t="shared" si="24"/>
        <v>NUR</v>
      </c>
      <c r="B701" s="28" t="str">
        <f t="shared" si="25"/>
        <v>344</v>
      </c>
      <c r="C701" s="128" t="s">
        <v>920</v>
      </c>
      <c r="D701" s="129" t="s">
        <v>919</v>
      </c>
      <c r="E701" s="128">
        <v>3</v>
      </c>
    </row>
    <row r="702" spans="1:5" ht="15">
      <c r="A702" s="28" t="str">
        <f t="shared" si="24"/>
        <v>NUR</v>
      </c>
      <c r="B702" s="28" t="str">
        <f t="shared" si="25"/>
        <v>348</v>
      </c>
      <c r="C702" s="128" t="s">
        <v>921</v>
      </c>
      <c r="D702" s="129" t="s">
        <v>922</v>
      </c>
      <c r="E702" s="128">
        <v>3</v>
      </c>
    </row>
    <row r="703" spans="1:5" ht="15">
      <c r="A703" s="28" t="str">
        <f t="shared" si="24"/>
        <v>NUR</v>
      </c>
      <c r="B703" s="28" t="str">
        <f t="shared" si="25"/>
        <v>349</v>
      </c>
      <c r="C703" s="128" t="s">
        <v>923</v>
      </c>
      <c r="D703" s="129" t="s">
        <v>674</v>
      </c>
      <c r="E703" s="128">
        <v>1</v>
      </c>
    </row>
    <row r="704" spans="1:5" ht="15">
      <c r="A704" s="28" t="str">
        <f t="shared" si="24"/>
        <v>NUR</v>
      </c>
      <c r="B704" s="28" t="str">
        <f t="shared" si="25"/>
        <v>396</v>
      </c>
      <c r="C704" s="128" t="s">
        <v>924</v>
      </c>
      <c r="D704" s="129" t="s">
        <v>761</v>
      </c>
      <c r="E704" s="128">
        <v>1</v>
      </c>
    </row>
    <row r="705" spans="1:5" ht="15">
      <c r="A705" s="28" t="str">
        <f t="shared" si="24"/>
        <v>NUR</v>
      </c>
      <c r="B705" s="28" t="str">
        <f t="shared" si="25"/>
        <v>402</v>
      </c>
      <c r="C705" s="128" t="s">
        <v>925</v>
      </c>
      <c r="D705" s="129" t="s">
        <v>926</v>
      </c>
      <c r="E705" s="135">
        <v>2</v>
      </c>
    </row>
    <row r="706" spans="1:5" ht="15">
      <c r="A706" s="28" t="str">
        <f t="shared" si="24"/>
        <v>NUR</v>
      </c>
      <c r="B706" s="28" t="str">
        <f t="shared" si="25"/>
        <v>403</v>
      </c>
      <c r="C706" s="128" t="s">
        <v>927</v>
      </c>
      <c r="D706" s="129" t="s">
        <v>928</v>
      </c>
      <c r="E706" s="128">
        <v>2</v>
      </c>
    </row>
    <row r="707" spans="1:5" ht="15">
      <c r="A707" s="28" t="str">
        <f t="shared" si="24"/>
        <v>NUR</v>
      </c>
      <c r="B707" s="28" t="str">
        <f t="shared" si="25"/>
        <v>405</v>
      </c>
      <c r="C707" s="128" t="s">
        <v>929</v>
      </c>
      <c r="D707" s="129" t="s">
        <v>930</v>
      </c>
      <c r="E707" s="128">
        <v>2</v>
      </c>
    </row>
    <row r="708" spans="1:5" ht="15">
      <c r="A708" s="28" t="str">
        <f t="shared" si="24"/>
        <v>NUR</v>
      </c>
      <c r="B708" s="28" t="str">
        <f t="shared" si="25"/>
        <v>406</v>
      </c>
      <c r="C708" s="128" t="s">
        <v>931</v>
      </c>
      <c r="D708" s="129" t="s">
        <v>932</v>
      </c>
      <c r="E708" s="128">
        <v>2</v>
      </c>
    </row>
    <row r="709" spans="1:5" ht="15">
      <c r="A709" s="28" t="str">
        <f t="shared" si="24"/>
        <v>NUR</v>
      </c>
      <c r="B709" s="28" t="str">
        <f t="shared" si="25"/>
        <v>413</v>
      </c>
      <c r="C709" s="128" t="s">
        <v>933</v>
      </c>
      <c r="D709" s="129" t="s">
        <v>934</v>
      </c>
      <c r="E709" s="128">
        <v>2</v>
      </c>
    </row>
    <row r="710" spans="1:5" ht="15">
      <c r="A710" s="28" t="str">
        <f t="shared" si="24"/>
        <v>NUR</v>
      </c>
      <c r="B710" s="28" t="str">
        <f t="shared" si="25"/>
        <v>414</v>
      </c>
      <c r="C710" s="128" t="s">
        <v>935</v>
      </c>
      <c r="D710" s="129" t="s">
        <v>936</v>
      </c>
      <c r="E710" s="128">
        <v>2</v>
      </c>
    </row>
    <row r="711" spans="1:5" ht="15">
      <c r="A711" s="28" t="str">
        <f t="shared" si="24"/>
        <v>NUR</v>
      </c>
      <c r="B711" s="28" t="str">
        <f t="shared" si="25"/>
        <v>423</v>
      </c>
      <c r="C711" s="128" t="s">
        <v>937</v>
      </c>
      <c r="D711" s="129" t="s">
        <v>938</v>
      </c>
      <c r="E711" s="128">
        <v>2</v>
      </c>
    </row>
    <row r="712" spans="1:5" ht="15">
      <c r="A712" s="28" t="str">
        <f t="shared" si="24"/>
        <v>NUR</v>
      </c>
      <c r="B712" s="28" t="str">
        <f t="shared" si="25"/>
        <v>433</v>
      </c>
      <c r="C712" s="128" t="s">
        <v>939</v>
      </c>
      <c r="D712" s="129" t="s">
        <v>940</v>
      </c>
      <c r="E712" s="128">
        <v>2</v>
      </c>
    </row>
    <row r="713" spans="1:5" ht="15">
      <c r="A713" s="28" t="str">
        <f t="shared" si="24"/>
        <v>NUR</v>
      </c>
      <c r="B713" s="28" t="str">
        <f t="shared" si="25"/>
        <v>448</v>
      </c>
      <c r="C713" s="128" t="s">
        <v>941</v>
      </c>
      <c r="D713" s="129" t="s">
        <v>942</v>
      </c>
      <c r="E713" s="128">
        <v>5</v>
      </c>
    </row>
    <row r="714" spans="1:5" ht="15">
      <c r="A714" s="28" t="str">
        <f t="shared" si="24"/>
        <v>NUR</v>
      </c>
      <c r="B714" s="28" t="str">
        <f t="shared" si="25"/>
        <v>452</v>
      </c>
      <c r="C714" s="128" t="s">
        <v>943</v>
      </c>
      <c r="D714" s="129" t="s">
        <v>938</v>
      </c>
      <c r="E714" s="128">
        <v>3</v>
      </c>
    </row>
    <row r="715" spans="1:5" ht="15">
      <c r="A715" s="28" t="str">
        <f t="shared" si="24"/>
        <v>NUR</v>
      </c>
      <c r="B715" s="28" t="str">
        <f t="shared" si="25"/>
        <v>453</v>
      </c>
      <c r="C715" s="128" t="s">
        <v>944</v>
      </c>
      <c r="D715" s="129" t="s">
        <v>940</v>
      </c>
      <c r="E715" s="128">
        <v>3</v>
      </c>
    </row>
    <row r="716" spans="1:5" ht="15">
      <c r="A716" s="28" t="str">
        <f t="shared" si="24"/>
        <v>NUR</v>
      </c>
      <c r="B716" s="28" t="str">
        <f t="shared" si="25"/>
        <v>455</v>
      </c>
      <c r="C716" s="128" t="s">
        <v>945</v>
      </c>
      <c r="D716" s="129" t="s">
        <v>946</v>
      </c>
      <c r="E716" s="128">
        <v>2</v>
      </c>
    </row>
    <row r="717" spans="1:5" ht="15">
      <c r="A717" s="28" t="str">
        <f t="shared" si="24"/>
        <v>OPT</v>
      </c>
      <c r="B717" s="28" t="str">
        <f t="shared" si="25"/>
        <v>600</v>
      </c>
      <c r="C717" s="128" t="s">
        <v>1166</v>
      </c>
      <c r="D717" s="129" t="s">
        <v>1167</v>
      </c>
      <c r="E717" s="128">
        <v>2</v>
      </c>
    </row>
    <row r="718" spans="1:5" ht="15">
      <c r="A718" s="28" t="str">
        <f t="shared" si="24"/>
        <v>PGY</v>
      </c>
      <c r="B718" s="28" t="str">
        <f t="shared" si="25"/>
        <v>251</v>
      </c>
      <c r="C718" s="128" t="s">
        <v>1168</v>
      </c>
      <c r="D718" s="129" t="s">
        <v>1169</v>
      </c>
      <c r="E718" s="128">
        <v>3</v>
      </c>
    </row>
    <row r="719" spans="1:5" ht="15">
      <c r="A719" s="28" t="str">
        <f t="shared" si="24"/>
        <v>PGY</v>
      </c>
      <c r="B719" s="28" t="str">
        <f t="shared" si="25"/>
        <v>301</v>
      </c>
      <c r="C719" s="128" t="s">
        <v>1170</v>
      </c>
      <c r="D719" s="129" t="s">
        <v>1171</v>
      </c>
      <c r="E719" s="128">
        <v>4</v>
      </c>
    </row>
    <row r="720" spans="1:5" ht="15">
      <c r="A720" s="28" t="str">
        <f t="shared" si="24"/>
        <v>PMY</v>
      </c>
      <c r="B720" s="28" t="str">
        <f t="shared" si="25"/>
        <v>300</v>
      </c>
      <c r="C720" s="128" t="s">
        <v>947</v>
      </c>
      <c r="D720" s="129" t="s">
        <v>948</v>
      </c>
      <c r="E720" s="128">
        <v>2</v>
      </c>
    </row>
    <row r="721" spans="1:5" ht="15">
      <c r="A721" s="28" t="str">
        <f t="shared" si="24"/>
        <v>PMY</v>
      </c>
      <c r="B721" s="28" t="str">
        <f t="shared" si="25"/>
        <v>301</v>
      </c>
      <c r="C721" s="128" t="s">
        <v>949</v>
      </c>
      <c r="D721" s="129" t="s">
        <v>950</v>
      </c>
      <c r="E721" s="128">
        <v>3</v>
      </c>
    </row>
    <row r="722" spans="1:5" ht="15">
      <c r="A722" s="28" t="str">
        <f t="shared" si="24"/>
        <v>PMY</v>
      </c>
      <c r="B722" s="28" t="str">
        <f t="shared" si="25"/>
        <v>302</v>
      </c>
      <c r="C722" s="128" t="s">
        <v>951</v>
      </c>
      <c r="D722" s="129" t="s">
        <v>952</v>
      </c>
      <c r="E722" s="128">
        <v>3</v>
      </c>
    </row>
    <row r="723" spans="1:5" ht="15">
      <c r="A723" s="28" t="str">
        <f t="shared" si="24"/>
        <v>PMY</v>
      </c>
      <c r="B723" s="28" t="str">
        <f t="shared" si="25"/>
        <v>304</v>
      </c>
      <c r="C723" s="128" t="s">
        <v>953</v>
      </c>
      <c r="D723" s="129" t="s">
        <v>954</v>
      </c>
      <c r="E723" s="127">
        <v>3</v>
      </c>
    </row>
    <row r="724" spans="1:5" ht="15">
      <c r="A724" s="28" t="str">
        <f t="shared" si="24"/>
        <v>PMY</v>
      </c>
      <c r="B724" s="28" t="str">
        <f t="shared" si="25"/>
        <v>443</v>
      </c>
      <c r="C724" s="128" t="s">
        <v>955</v>
      </c>
      <c r="D724" s="129" t="s">
        <v>956</v>
      </c>
      <c r="E724" s="127">
        <v>1</v>
      </c>
    </row>
    <row r="725" spans="1:5" ht="15">
      <c r="A725" s="28" t="str">
        <f t="shared" si="24"/>
        <v>PTY</v>
      </c>
      <c r="B725" s="28" t="str">
        <f t="shared" si="25"/>
        <v>601</v>
      </c>
      <c r="C725" s="128" t="s">
        <v>1172</v>
      </c>
      <c r="D725" s="129" t="s">
        <v>1173</v>
      </c>
      <c r="E725" s="128">
        <v>2</v>
      </c>
    </row>
    <row r="726" spans="1:5" ht="15">
      <c r="A726" s="28" t="str">
        <f t="shared" si="24"/>
        <v>PTH</v>
      </c>
      <c r="B726" s="28" t="str">
        <f t="shared" si="25"/>
        <v>350</v>
      </c>
      <c r="C726" s="128" t="s">
        <v>957</v>
      </c>
      <c r="D726" s="129" t="s">
        <v>958</v>
      </c>
      <c r="E726" s="128">
        <v>3</v>
      </c>
    </row>
    <row r="727" spans="1:5" ht="15">
      <c r="A727" s="28" t="str">
        <f t="shared" si="24"/>
        <v>PTH</v>
      </c>
      <c r="B727" s="28" t="str">
        <f t="shared" si="25"/>
        <v>351</v>
      </c>
      <c r="C727" s="128" t="s">
        <v>1174</v>
      </c>
      <c r="D727" s="136" t="s">
        <v>1175</v>
      </c>
      <c r="E727" s="128">
        <v>3</v>
      </c>
    </row>
    <row r="728" spans="1:5" ht="15">
      <c r="A728" s="28" t="str">
        <f t="shared" si="24"/>
        <v>PTH</v>
      </c>
      <c r="B728" s="28" t="str">
        <f t="shared" si="25"/>
        <v>603</v>
      </c>
      <c r="C728" s="128" t="s">
        <v>1176</v>
      </c>
      <c r="D728" s="129" t="s">
        <v>1177</v>
      </c>
      <c r="E728" s="128">
        <v>2</v>
      </c>
    </row>
    <row r="729" spans="1:5" ht="15">
      <c r="A729" s="28" t="str">
        <f t="shared" si="24"/>
        <v>PTH</v>
      </c>
      <c r="B729" s="28" t="str">
        <f t="shared" si="25"/>
        <v>604</v>
      </c>
      <c r="C729" s="128" t="s">
        <v>1178</v>
      </c>
      <c r="D729" s="129" t="s">
        <v>1179</v>
      </c>
      <c r="E729" s="128">
        <v>3</v>
      </c>
    </row>
    <row r="730" spans="1:5" ht="15">
      <c r="A730" s="28" t="str">
        <f t="shared" si="24"/>
        <v>PTH</v>
      </c>
      <c r="B730" s="28" t="str">
        <f t="shared" si="25"/>
        <v>605</v>
      </c>
      <c r="C730" s="128" t="s">
        <v>1180</v>
      </c>
      <c r="D730" s="136" t="s">
        <v>1181</v>
      </c>
      <c r="E730" s="128">
        <v>4</v>
      </c>
    </row>
    <row r="731" spans="1:5" ht="15">
      <c r="A731" s="28" t="str">
        <f t="shared" si="24"/>
        <v>PTH</v>
      </c>
      <c r="B731" s="28" t="str">
        <f t="shared" si="25"/>
        <v>606</v>
      </c>
      <c r="C731" s="128" t="s">
        <v>1182</v>
      </c>
      <c r="D731" s="136" t="s">
        <v>1183</v>
      </c>
      <c r="E731" s="128">
        <v>2</v>
      </c>
    </row>
    <row r="732" spans="1:5" ht="15">
      <c r="A732" s="28" t="str">
        <f t="shared" si="24"/>
        <v>PTH</v>
      </c>
      <c r="B732" s="28" t="str">
        <f t="shared" si="25"/>
        <v>615</v>
      </c>
      <c r="C732" s="128" t="s">
        <v>1184</v>
      </c>
      <c r="D732" s="136" t="s">
        <v>1185</v>
      </c>
      <c r="E732" s="128">
        <v>1</v>
      </c>
    </row>
    <row r="733" spans="1:5" ht="15">
      <c r="A733" s="28" t="str">
        <f t="shared" si="24"/>
        <v>PTH</v>
      </c>
      <c r="B733" s="28" t="str">
        <f t="shared" si="25"/>
        <v>655</v>
      </c>
      <c r="C733" s="128" t="s">
        <v>1186</v>
      </c>
      <c r="D733" s="136" t="s">
        <v>1187</v>
      </c>
      <c r="E733" s="128">
        <v>3</v>
      </c>
    </row>
    <row r="734" spans="1:5" ht="15">
      <c r="A734" s="28" t="str">
        <f t="shared" si="24"/>
        <v>PHC</v>
      </c>
      <c r="B734" s="28" t="str">
        <f t="shared" si="25"/>
        <v>351</v>
      </c>
      <c r="C734" s="128" t="s">
        <v>959</v>
      </c>
      <c r="D734" s="136" t="s">
        <v>960</v>
      </c>
      <c r="E734" s="128">
        <v>3</v>
      </c>
    </row>
    <row r="735" spans="1:5" ht="15">
      <c r="A735" s="28" t="str">
        <f t="shared" si="24"/>
        <v>PHC</v>
      </c>
      <c r="B735" s="28" t="str">
        <f t="shared" si="25"/>
        <v>401</v>
      </c>
      <c r="C735" s="128" t="s">
        <v>961</v>
      </c>
      <c r="D735" s="136" t="s">
        <v>962</v>
      </c>
      <c r="E735" s="128">
        <v>3</v>
      </c>
    </row>
    <row r="736" spans="1:5" ht="15">
      <c r="A736" s="28" t="str">
        <f t="shared" si="24"/>
        <v>PHC</v>
      </c>
      <c r="B736" s="28" t="str">
        <f t="shared" si="25"/>
        <v>402</v>
      </c>
      <c r="C736" s="128" t="s">
        <v>963</v>
      </c>
      <c r="D736" s="136" t="s">
        <v>964</v>
      </c>
      <c r="E736" s="128">
        <v>2</v>
      </c>
    </row>
    <row r="737" spans="1:5" ht="15">
      <c r="A737" s="28" t="str">
        <f aca="true" t="shared" si="26" ref="A737:A798">LEFT(C737,3)</f>
        <v>PHC</v>
      </c>
      <c r="B737" s="28" t="str">
        <f aca="true" t="shared" si="27" ref="B737:B798">RIGHT(C737,3)</f>
        <v>406</v>
      </c>
      <c r="C737" s="128" t="s">
        <v>965</v>
      </c>
      <c r="D737" s="136" t="s">
        <v>966</v>
      </c>
      <c r="E737" s="128">
        <v>3</v>
      </c>
    </row>
    <row r="738" spans="1:5" ht="15">
      <c r="A738" s="28" t="str">
        <f t="shared" si="26"/>
        <v>PHC</v>
      </c>
      <c r="B738" s="28" t="str">
        <f t="shared" si="27"/>
        <v>414</v>
      </c>
      <c r="C738" s="128" t="s">
        <v>967</v>
      </c>
      <c r="D738" s="129" t="s">
        <v>968</v>
      </c>
      <c r="E738" s="128">
        <v>1</v>
      </c>
    </row>
    <row r="739" spans="1:5" ht="15">
      <c r="A739" s="28" t="str">
        <f t="shared" si="26"/>
        <v>PHC</v>
      </c>
      <c r="B739" s="28" t="str">
        <f t="shared" si="27"/>
        <v>422</v>
      </c>
      <c r="C739" s="128" t="s">
        <v>969</v>
      </c>
      <c r="D739" s="129" t="s">
        <v>970</v>
      </c>
      <c r="E739" s="128">
        <v>1</v>
      </c>
    </row>
    <row r="740" spans="1:5" ht="15">
      <c r="A740" s="28" t="str">
        <f t="shared" si="26"/>
        <v>PHC</v>
      </c>
      <c r="B740" s="28" t="str">
        <f t="shared" si="27"/>
        <v>424</v>
      </c>
      <c r="C740" s="128" t="s">
        <v>971</v>
      </c>
      <c r="D740" s="129" t="s">
        <v>972</v>
      </c>
      <c r="E740" s="128">
        <v>1</v>
      </c>
    </row>
    <row r="741" spans="1:5" ht="15">
      <c r="A741" s="28" t="str">
        <f t="shared" si="26"/>
        <v>PHC</v>
      </c>
      <c r="B741" s="28" t="str">
        <f t="shared" si="27"/>
        <v>434</v>
      </c>
      <c r="C741" s="128" t="s">
        <v>973</v>
      </c>
      <c r="D741" s="129" t="s">
        <v>974</v>
      </c>
      <c r="E741" s="128">
        <v>1</v>
      </c>
    </row>
    <row r="742" spans="1:5" ht="15">
      <c r="A742" s="28" t="str">
        <f t="shared" si="26"/>
        <v>PHC</v>
      </c>
      <c r="B742" s="28" t="str">
        <f t="shared" si="27"/>
        <v>451</v>
      </c>
      <c r="C742" s="128" t="s">
        <v>975</v>
      </c>
      <c r="D742" s="129" t="s">
        <v>976</v>
      </c>
      <c r="E742" s="128">
        <v>3</v>
      </c>
    </row>
    <row r="743" spans="1:5" ht="15">
      <c r="A743" s="28" t="str">
        <f t="shared" si="26"/>
        <v>PHI</v>
      </c>
      <c r="B743" s="28" t="str">
        <f t="shared" si="27"/>
        <v>461</v>
      </c>
      <c r="C743" s="128" t="s">
        <v>1188</v>
      </c>
      <c r="D743" s="129" t="s">
        <v>1189</v>
      </c>
      <c r="E743" s="128">
        <v>2</v>
      </c>
    </row>
    <row r="744" spans="1:5" ht="15">
      <c r="A744" s="28" t="str">
        <f t="shared" si="26"/>
        <v>PHM</v>
      </c>
      <c r="B744" s="28" t="str">
        <f t="shared" si="27"/>
        <v>296</v>
      </c>
      <c r="C744" s="128" t="s">
        <v>977</v>
      </c>
      <c r="D744" s="129" t="s">
        <v>761</v>
      </c>
      <c r="E744" s="128">
        <v>1</v>
      </c>
    </row>
    <row r="745" spans="1:5" ht="15">
      <c r="A745" s="28" t="str">
        <f t="shared" si="26"/>
        <v>PHM</v>
      </c>
      <c r="B745" s="28" t="str">
        <f t="shared" si="27"/>
        <v>396</v>
      </c>
      <c r="C745" s="128" t="s">
        <v>978</v>
      </c>
      <c r="D745" s="129" t="s">
        <v>761</v>
      </c>
      <c r="E745" s="128">
        <v>1</v>
      </c>
    </row>
    <row r="746" spans="1:5" ht="15">
      <c r="A746" s="28" t="str">
        <f t="shared" si="26"/>
        <v>PHM</v>
      </c>
      <c r="B746" s="28" t="str">
        <f t="shared" si="27"/>
        <v>402</v>
      </c>
      <c r="C746" s="128" t="s">
        <v>979</v>
      </c>
      <c r="D746" s="129" t="s">
        <v>980</v>
      </c>
      <c r="E746" s="128">
        <v>3</v>
      </c>
    </row>
    <row r="747" spans="1:5" ht="15">
      <c r="A747" s="28" t="str">
        <f t="shared" si="26"/>
        <v>PHM</v>
      </c>
      <c r="B747" s="28" t="str">
        <f t="shared" si="27"/>
        <v>404</v>
      </c>
      <c r="C747" s="128" t="s">
        <v>981</v>
      </c>
      <c r="D747" s="129" t="s">
        <v>982</v>
      </c>
      <c r="E747" s="128">
        <v>3</v>
      </c>
    </row>
    <row r="748" spans="1:5" ht="15">
      <c r="A748" s="28" t="str">
        <f t="shared" si="26"/>
        <v>PHM</v>
      </c>
      <c r="B748" s="28" t="str">
        <f t="shared" si="27"/>
        <v>407</v>
      </c>
      <c r="C748" s="128" t="s">
        <v>983</v>
      </c>
      <c r="D748" s="129" t="s">
        <v>984</v>
      </c>
      <c r="E748" s="128">
        <v>3</v>
      </c>
    </row>
    <row r="749" spans="1:5" ht="15">
      <c r="A749" s="28" t="str">
        <f t="shared" si="26"/>
        <v>PHM</v>
      </c>
      <c r="B749" s="28" t="str">
        <f t="shared" si="27"/>
        <v>410</v>
      </c>
      <c r="C749" s="128" t="s">
        <v>985</v>
      </c>
      <c r="D749" s="129" t="s">
        <v>986</v>
      </c>
      <c r="E749" s="128">
        <v>2</v>
      </c>
    </row>
    <row r="750" spans="1:5" ht="15">
      <c r="A750" s="28" t="str">
        <f t="shared" si="26"/>
        <v>PHM</v>
      </c>
      <c r="B750" s="28" t="str">
        <f t="shared" si="27"/>
        <v>413</v>
      </c>
      <c r="C750" s="128" t="s">
        <v>987</v>
      </c>
      <c r="D750" s="129" t="s">
        <v>988</v>
      </c>
      <c r="E750" s="128">
        <v>2</v>
      </c>
    </row>
    <row r="751" spans="1:5" ht="15">
      <c r="A751" s="28" t="str">
        <f t="shared" si="26"/>
        <v>PHM</v>
      </c>
      <c r="B751" s="28" t="str">
        <f t="shared" si="27"/>
        <v>446</v>
      </c>
      <c r="C751" s="128" t="s">
        <v>1190</v>
      </c>
      <c r="D751" s="129" t="s">
        <v>674</v>
      </c>
      <c r="E751" s="128">
        <v>3</v>
      </c>
    </row>
    <row r="752" spans="1:5" ht="15">
      <c r="A752" s="28" t="str">
        <f t="shared" si="26"/>
        <v>PHM</v>
      </c>
      <c r="B752" s="28" t="str">
        <f t="shared" si="27"/>
        <v>447</v>
      </c>
      <c r="C752" s="128" t="s">
        <v>989</v>
      </c>
      <c r="D752" s="129" t="s">
        <v>990</v>
      </c>
      <c r="E752" s="127">
        <v>4</v>
      </c>
    </row>
    <row r="753" spans="1:5" ht="15">
      <c r="A753" s="28" t="str">
        <f t="shared" si="26"/>
        <v>PHM</v>
      </c>
      <c r="B753" s="28" t="str">
        <f t="shared" si="27"/>
        <v>448</v>
      </c>
      <c r="C753" s="128" t="s">
        <v>991</v>
      </c>
      <c r="D753" s="129" t="s">
        <v>992</v>
      </c>
      <c r="E753" s="127">
        <v>4</v>
      </c>
    </row>
    <row r="754" spans="1:5" ht="15">
      <c r="A754" s="28" t="str">
        <f t="shared" si="26"/>
        <v>PHM</v>
      </c>
      <c r="B754" s="28" t="str">
        <f t="shared" si="27"/>
        <v>449</v>
      </c>
      <c r="C754" s="128" t="s">
        <v>1191</v>
      </c>
      <c r="D754" s="129" t="s">
        <v>723</v>
      </c>
      <c r="E754" s="135">
        <v>3</v>
      </c>
    </row>
    <row r="755" spans="1:5" ht="15">
      <c r="A755" s="28" t="str">
        <f t="shared" si="26"/>
        <v>PHM</v>
      </c>
      <c r="B755" s="28" t="str">
        <f t="shared" si="27"/>
        <v>496</v>
      </c>
      <c r="C755" s="128" t="s">
        <v>993</v>
      </c>
      <c r="D755" s="129" t="s">
        <v>761</v>
      </c>
      <c r="E755" s="135">
        <v>1</v>
      </c>
    </row>
    <row r="756" spans="1:5" ht="15">
      <c r="A756" s="28" t="str">
        <f t="shared" si="26"/>
        <v>PHM</v>
      </c>
      <c r="B756" s="28" t="str">
        <f t="shared" si="27"/>
        <v>497</v>
      </c>
      <c r="C756" s="128" t="s">
        <v>1192</v>
      </c>
      <c r="D756" s="129" t="s">
        <v>1193</v>
      </c>
      <c r="E756" s="127">
        <v>8</v>
      </c>
    </row>
    <row r="757" spans="1:5" ht="15">
      <c r="A757" s="28" t="str">
        <f t="shared" si="26"/>
        <v>REM</v>
      </c>
      <c r="B757" s="28" t="str">
        <f t="shared" si="27"/>
        <v>400</v>
      </c>
      <c r="C757" s="128" t="s">
        <v>994</v>
      </c>
      <c r="D757" s="129" t="s">
        <v>995</v>
      </c>
      <c r="E757" s="127">
        <v>2</v>
      </c>
    </row>
    <row r="758" spans="1:5" ht="15">
      <c r="A758" s="28" t="str">
        <f t="shared" si="26"/>
        <v>SE </v>
      </c>
      <c r="B758" s="28" t="str">
        <f t="shared" si="27"/>
        <v>445</v>
      </c>
      <c r="C758" s="128" t="s">
        <v>996</v>
      </c>
      <c r="D758" s="129" t="s">
        <v>997</v>
      </c>
      <c r="E758" s="127">
        <v>3</v>
      </c>
    </row>
    <row r="759" spans="1:5" ht="15">
      <c r="A759" s="28" t="str">
        <f t="shared" si="26"/>
        <v>SOC</v>
      </c>
      <c r="B759" s="28" t="str">
        <f t="shared" si="27"/>
        <v>323</v>
      </c>
      <c r="C759" s="128" t="s">
        <v>998</v>
      </c>
      <c r="D759" s="129" t="s">
        <v>999</v>
      </c>
      <c r="E759" s="127">
        <v>1</v>
      </c>
    </row>
    <row r="760" spans="1:5" ht="15">
      <c r="A760" s="28" t="str">
        <f t="shared" si="26"/>
        <v>SPM</v>
      </c>
      <c r="B760" s="28" t="str">
        <f t="shared" si="27"/>
        <v>200</v>
      </c>
      <c r="C760" s="128" t="s">
        <v>1000</v>
      </c>
      <c r="D760" s="129" t="s">
        <v>1001</v>
      </c>
      <c r="E760" s="127">
        <v>1</v>
      </c>
    </row>
    <row r="761" spans="1:5" ht="15">
      <c r="A761" s="28" t="str">
        <f t="shared" si="26"/>
        <v>SPM</v>
      </c>
      <c r="B761" s="28" t="str">
        <f t="shared" si="27"/>
        <v>300</v>
      </c>
      <c r="C761" s="128" t="s">
        <v>1002</v>
      </c>
      <c r="D761" s="129" t="s">
        <v>1003</v>
      </c>
      <c r="E761" s="127">
        <v>1</v>
      </c>
    </row>
    <row r="762" spans="1:5" ht="15">
      <c r="A762" s="28" t="str">
        <f t="shared" si="26"/>
        <v>SPM</v>
      </c>
      <c r="B762" s="28" t="str">
        <f t="shared" si="27"/>
        <v>302</v>
      </c>
      <c r="C762" s="128" t="s">
        <v>1004</v>
      </c>
      <c r="D762" s="129" t="s">
        <v>1005</v>
      </c>
      <c r="E762" s="127">
        <v>2</v>
      </c>
    </row>
    <row r="763" spans="1:5" ht="15">
      <c r="A763" s="28" t="str">
        <f t="shared" si="26"/>
        <v>SPM</v>
      </c>
      <c r="B763" s="28" t="str">
        <f t="shared" si="27"/>
        <v>303</v>
      </c>
      <c r="C763" s="128" t="s">
        <v>1194</v>
      </c>
      <c r="D763" s="129" t="s">
        <v>1195</v>
      </c>
      <c r="E763" s="127">
        <v>1</v>
      </c>
    </row>
    <row r="764" spans="1:5" ht="15">
      <c r="A764" s="28" t="str">
        <f t="shared" si="26"/>
        <v>SPM</v>
      </c>
      <c r="B764" s="28" t="str">
        <f t="shared" si="27"/>
        <v>413</v>
      </c>
      <c r="C764" s="128" t="s">
        <v>1006</v>
      </c>
      <c r="D764" s="129" t="s">
        <v>1007</v>
      </c>
      <c r="E764" s="127">
        <v>1</v>
      </c>
    </row>
    <row r="765" spans="1:5" ht="15">
      <c r="A765" s="28" t="str">
        <f t="shared" si="26"/>
        <v>SPM</v>
      </c>
      <c r="B765" s="28" t="str">
        <f t="shared" si="27"/>
        <v>513</v>
      </c>
      <c r="C765" s="128" t="s">
        <v>1196</v>
      </c>
      <c r="D765" s="129" t="s">
        <v>1197</v>
      </c>
      <c r="E765" s="135">
        <v>2</v>
      </c>
    </row>
    <row r="766" spans="1:5" ht="15">
      <c r="A766" s="28" t="str">
        <f t="shared" si="26"/>
        <v>STA</v>
      </c>
      <c r="B766" s="28" t="str">
        <f t="shared" si="27"/>
        <v>423</v>
      </c>
      <c r="C766" s="128" t="s">
        <v>1008</v>
      </c>
      <c r="D766" s="129" t="s">
        <v>1009</v>
      </c>
      <c r="E766" s="127">
        <v>3</v>
      </c>
    </row>
    <row r="767" spans="1:5" ht="15">
      <c r="A767" s="28" t="str">
        <f t="shared" si="26"/>
        <v>SUR</v>
      </c>
      <c r="B767" s="28" t="str">
        <f t="shared" si="27"/>
        <v>251</v>
      </c>
      <c r="C767" s="128" t="s">
        <v>1010</v>
      </c>
      <c r="D767" s="129" t="s">
        <v>1011</v>
      </c>
      <c r="E767" s="127">
        <v>2</v>
      </c>
    </row>
    <row r="768" spans="1:5" ht="15">
      <c r="A768" s="28" t="str">
        <f t="shared" si="26"/>
        <v>SUR</v>
      </c>
      <c r="B768" s="28" t="str">
        <f t="shared" si="27"/>
        <v>252</v>
      </c>
      <c r="C768" s="128" t="s">
        <v>1198</v>
      </c>
      <c r="D768" s="129" t="s">
        <v>1011</v>
      </c>
      <c r="E768" s="128">
        <v>4</v>
      </c>
    </row>
    <row r="769" spans="1:5" ht="15">
      <c r="A769" s="28" t="str">
        <f t="shared" si="26"/>
        <v>SUR</v>
      </c>
      <c r="B769" s="28" t="str">
        <f t="shared" si="27"/>
        <v>351</v>
      </c>
      <c r="C769" s="128" t="s">
        <v>1199</v>
      </c>
      <c r="D769" s="129" t="s">
        <v>1200</v>
      </c>
      <c r="E769" s="128">
        <v>4</v>
      </c>
    </row>
    <row r="770" spans="1:5" ht="15">
      <c r="A770" s="28" t="str">
        <f t="shared" si="26"/>
        <v>SUR</v>
      </c>
      <c r="B770" s="28" t="str">
        <f t="shared" si="27"/>
        <v>352</v>
      </c>
      <c r="C770" s="128" t="s">
        <v>1201</v>
      </c>
      <c r="D770" s="129" t="s">
        <v>1200</v>
      </c>
      <c r="E770" s="128">
        <v>4</v>
      </c>
    </row>
    <row r="771" spans="1:5" ht="15">
      <c r="A771" s="28" t="str">
        <f t="shared" si="26"/>
        <v>SUR</v>
      </c>
      <c r="B771" s="28" t="str">
        <f t="shared" si="27"/>
        <v>508</v>
      </c>
      <c r="C771" s="128" t="s">
        <v>1202</v>
      </c>
      <c r="D771" s="129" t="s">
        <v>1203</v>
      </c>
      <c r="E771" s="127">
        <v>4</v>
      </c>
    </row>
    <row r="772" spans="1:5" ht="15">
      <c r="A772" s="28" t="str">
        <f t="shared" si="26"/>
        <v>SUR</v>
      </c>
      <c r="B772" s="28" t="str">
        <f t="shared" si="27"/>
        <v>509</v>
      </c>
      <c r="C772" s="128" t="s">
        <v>1204</v>
      </c>
      <c r="D772" s="129" t="s">
        <v>1205</v>
      </c>
      <c r="E772" s="127">
        <v>3</v>
      </c>
    </row>
    <row r="773" spans="1:5" ht="15">
      <c r="A773" s="28" t="str">
        <f t="shared" si="26"/>
        <v>SUR</v>
      </c>
      <c r="B773" s="28" t="str">
        <f t="shared" si="27"/>
        <v>708</v>
      </c>
      <c r="C773" s="128" t="s">
        <v>1206</v>
      </c>
      <c r="D773" s="129" t="s">
        <v>1207</v>
      </c>
      <c r="E773" s="135">
        <v>3</v>
      </c>
    </row>
    <row r="774" spans="1:5" ht="15">
      <c r="A774" s="28" t="str">
        <f t="shared" si="26"/>
        <v>SUR</v>
      </c>
      <c r="B774" s="28" t="str">
        <f t="shared" si="27"/>
        <v>709</v>
      </c>
      <c r="C774" s="128" t="s">
        <v>1208</v>
      </c>
      <c r="D774" s="129" t="s">
        <v>1209</v>
      </c>
      <c r="E774" s="135">
        <v>3</v>
      </c>
    </row>
    <row r="775" spans="1:5" ht="15">
      <c r="A775" s="28" t="str">
        <f t="shared" si="26"/>
        <v>TOU</v>
      </c>
      <c r="B775" s="28" t="str">
        <f t="shared" si="27"/>
        <v>151</v>
      </c>
      <c r="C775" s="128" t="s">
        <v>1012</v>
      </c>
      <c r="D775" s="129" t="s">
        <v>1013</v>
      </c>
      <c r="E775" s="135">
        <v>2</v>
      </c>
    </row>
    <row r="776" spans="1:5" ht="15">
      <c r="A776" s="28" t="str">
        <f t="shared" si="26"/>
        <v>TOU</v>
      </c>
      <c r="B776" s="28" t="str">
        <f t="shared" si="27"/>
        <v>296</v>
      </c>
      <c r="C776" s="128" t="s">
        <v>1014</v>
      </c>
      <c r="D776" s="129" t="s">
        <v>761</v>
      </c>
      <c r="E776" s="135">
        <v>1</v>
      </c>
    </row>
    <row r="777" spans="1:5" ht="15">
      <c r="A777" s="28" t="str">
        <f t="shared" si="26"/>
        <v>TOU</v>
      </c>
      <c r="B777" s="28" t="str">
        <f t="shared" si="27"/>
        <v>348</v>
      </c>
      <c r="C777" s="128" t="s">
        <v>1015</v>
      </c>
      <c r="D777" s="129" t="s">
        <v>763</v>
      </c>
      <c r="E777" s="135">
        <v>5</v>
      </c>
    </row>
    <row r="778" spans="1:5" ht="15">
      <c r="A778" s="28" t="str">
        <f t="shared" si="26"/>
        <v>TOU</v>
      </c>
      <c r="B778" s="28" t="str">
        <f t="shared" si="27"/>
        <v>349</v>
      </c>
      <c r="C778" s="128" t="s">
        <v>1016</v>
      </c>
      <c r="D778" s="129" t="s">
        <v>674</v>
      </c>
      <c r="E778" s="135">
        <v>1</v>
      </c>
    </row>
    <row r="779" spans="1:5" ht="15">
      <c r="A779" s="28" t="str">
        <f t="shared" si="26"/>
        <v>TOU</v>
      </c>
      <c r="B779" s="28" t="str">
        <f t="shared" si="27"/>
        <v>361</v>
      </c>
      <c r="C779" s="128" t="s">
        <v>1017</v>
      </c>
      <c r="D779" s="129" t="s">
        <v>1018</v>
      </c>
      <c r="E779" s="128">
        <v>2</v>
      </c>
    </row>
    <row r="780" spans="1:5" ht="15">
      <c r="A780" s="28" t="str">
        <f t="shared" si="26"/>
        <v>TOU</v>
      </c>
      <c r="B780" s="28" t="str">
        <f t="shared" si="27"/>
        <v>362</v>
      </c>
      <c r="C780" s="128" t="s">
        <v>1019</v>
      </c>
      <c r="D780" s="129" t="s">
        <v>1020</v>
      </c>
      <c r="E780" s="128">
        <v>2</v>
      </c>
    </row>
    <row r="781" spans="1:5" ht="15">
      <c r="A781" s="28" t="str">
        <f t="shared" si="26"/>
        <v>TOU</v>
      </c>
      <c r="B781" s="28" t="str">
        <f t="shared" si="27"/>
        <v>364</v>
      </c>
      <c r="C781" s="128" t="s">
        <v>1021</v>
      </c>
      <c r="D781" s="129" t="s">
        <v>1022</v>
      </c>
      <c r="E781" s="128">
        <v>3</v>
      </c>
    </row>
    <row r="782" spans="1:5" ht="15">
      <c r="A782" s="28" t="str">
        <f t="shared" si="26"/>
        <v>TOU</v>
      </c>
      <c r="B782" s="28" t="str">
        <f t="shared" si="27"/>
        <v>396</v>
      </c>
      <c r="C782" s="128" t="s">
        <v>1023</v>
      </c>
      <c r="D782" s="129" t="s">
        <v>761</v>
      </c>
      <c r="E782" s="128">
        <v>1</v>
      </c>
    </row>
    <row r="783" spans="1:5" ht="15">
      <c r="A783" s="28" t="str">
        <f t="shared" si="26"/>
        <v>TOU</v>
      </c>
      <c r="B783" s="28" t="str">
        <f t="shared" si="27"/>
        <v>399</v>
      </c>
      <c r="C783" s="128" t="s">
        <v>1024</v>
      </c>
      <c r="D783" s="129" t="s">
        <v>723</v>
      </c>
      <c r="E783" s="128">
        <v>5</v>
      </c>
    </row>
    <row r="784" spans="1:5" ht="15">
      <c r="A784" s="28" t="str">
        <f t="shared" si="26"/>
        <v>TOU</v>
      </c>
      <c r="B784" s="28" t="str">
        <f t="shared" si="27"/>
        <v>404</v>
      </c>
      <c r="C784" s="128" t="s">
        <v>1025</v>
      </c>
      <c r="D784" s="129" t="s">
        <v>1026</v>
      </c>
      <c r="E784" s="128">
        <v>3</v>
      </c>
    </row>
    <row r="785" spans="1:5" ht="15">
      <c r="A785" s="28" t="str">
        <f t="shared" si="26"/>
        <v>TOU</v>
      </c>
      <c r="B785" s="28" t="str">
        <f t="shared" si="27"/>
        <v>405</v>
      </c>
      <c r="C785" s="128" t="s">
        <v>1027</v>
      </c>
      <c r="D785" s="129" t="s">
        <v>1028</v>
      </c>
      <c r="E785" s="135">
        <v>2</v>
      </c>
    </row>
    <row r="786" spans="1:5" ht="15">
      <c r="A786" s="28" t="str">
        <f t="shared" si="26"/>
        <v>TOU</v>
      </c>
      <c r="B786" s="28" t="str">
        <f t="shared" si="27"/>
        <v>411</v>
      </c>
      <c r="C786" s="128" t="s">
        <v>1029</v>
      </c>
      <c r="D786" s="129" t="s">
        <v>1030</v>
      </c>
      <c r="E786" s="135">
        <v>2</v>
      </c>
    </row>
    <row r="787" spans="1:5" ht="15">
      <c r="A787" s="28" t="str">
        <f t="shared" si="26"/>
        <v>TOU</v>
      </c>
      <c r="B787" s="28" t="str">
        <f t="shared" si="27"/>
        <v>431</v>
      </c>
      <c r="C787" s="128" t="s">
        <v>1031</v>
      </c>
      <c r="D787" s="129" t="s">
        <v>1032</v>
      </c>
      <c r="E787" s="135">
        <v>2</v>
      </c>
    </row>
    <row r="788" spans="1:5" ht="15">
      <c r="A788" s="28" t="str">
        <f t="shared" si="26"/>
        <v>TOU</v>
      </c>
      <c r="B788" s="28" t="str">
        <f t="shared" si="27"/>
        <v>448</v>
      </c>
      <c r="C788" s="128" t="s">
        <v>1033</v>
      </c>
      <c r="D788" s="129" t="s">
        <v>1034</v>
      </c>
      <c r="E788" s="135">
        <v>5</v>
      </c>
    </row>
    <row r="789" spans="1:5" ht="15">
      <c r="A789" s="28" t="str">
        <f t="shared" si="26"/>
        <v>TOU</v>
      </c>
      <c r="B789" s="28" t="str">
        <f t="shared" si="27"/>
        <v>449</v>
      </c>
      <c r="C789" s="128" t="s">
        <v>1035</v>
      </c>
      <c r="D789" s="129" t="s">
        <v>1036</v>
      </c>
      <c r="E789" s="135">
        <v>5</v>
      </c>
    </row>
    <row r="790" spans="1:5" ht="15">
      <c r="A790" s="28" t="str">
        <f t="shared" si="26"/>
        <v>TOU</v>
      </c>
      <c r="B790" s="28" t="str">
        <f t="shared" si="27"/>
        <v>496</v>
      </c>
      <c r="C790" s="128" t="s">
        <v>1037</v>
      </c>
      <c r="D790" s="129" t="s">
        <v>761</v>
      </c>
      <c r="E790" s="135">
        <v>1</v>
      </c>
    </row>
    <row r="791" spans="1:5" ht="15">
      <c r="A791" s="28" t="str">
        <f t="shared" si="26"/>
        <v>THR</v>
      </c>
      <c r="B791" s="28" t="str">
        <f t="shared" si="27"/>
        <v>201</v>
      </c>
      <c r="C791" s="128" t="s">
        <v>613</v>
      </c>
      <c r="D791" s="129" t="s">
        <v>1210</v>
      </c>
      <c r="E791" s="128">
        <v>3</v>
      </c>
    </row>
    <row r="792" spans="1:5" ht="15">
      <c r="A792" s="28" t="str">
        <f t="shared" si="26"/>
        <v>UIU</v>
      </c>
      <c r="B792" s="28" t="str">
        <f t="shared" si="27"/>
        <v>101</v>
      </c>
      <c r="C792" s="128" t="s">
        <v>1038</v>
      </c>
      <c r="D792" s="129" t="s">
        <v>1039</v>
      </c>
      <c r="E792" s="135">
        <v>3</v>
      </c>
    </row>
    <row r="793" spans="1:5" ht="15">
      <c r="A793" s="28" t="str">
        <f t="shared" si="26"/>
        <v>UIU</v>
      </c>
      <c r="B793" s="28" t="str">
        <f t="shared" si="27"/>
        <v>211</v>
      </c>
      <c r="C793" s="128" t="s">
        <v>1040</v>
      </c>
      <c r="D793" s="129" t="s">
        <v>1041</v>
      </c>
      <c r="E793" s="135">
        <v>4</v>
      </c>
    </row>
    <row r="794" spans="1:5" ht="15">
      <c r="A794" s="28" t="str">
        <f t="shared" si="26"/>
        <v>UIU</v>
      </c>
      <c r="B794" s="28" t="str">
        <f t="shared" si="27"/>
        <v>303</v>
      </c>
      <c r="C794" s="128" t="s">
        <v>1042</v>
      </c>
      <c r="D794" s="129" t="s">
        <v>1043</v>
      </c>
      <c r="E794" s="128">
        <v>3</v>
      </c>
    </row>
    <row r="795" spans="1:5" ht="15">
      <c r="A795" s="28" t="str">
        <f t="shared" si="26"/>
        <v>UIU</v>
      </c>
      <c r="B795" s="28" t="str">
        <f t="shared" si="27"/>
        <v>301</v>
      </c>
      <c r="C795" s="128" t="s">
        <v>1211</v>
      </c>
      <c r="D795" s="129" t="s">
        <v>1212</v>
      </c>
      <c r="E795" s="135">
        <v>3</v>
      </c>
    </row>
    <row r="796" spans="1:5" ht="15">
      <c r="A796" s="28" t="s">
        <v>1260</v>
      </c>
      <c r="B796" s="28">
        <v>335</v>
      </c>
      <c r="C796" s="128" t="s">
        <v>1261</v>
      </c>
      <c r="D796" s="129" t="s">
        <v>1262</v>
      </c>
      <c r="E796" s="135">
        <v>2</v>
      </c>
    </row>
    <row r="797" spans="1:5" ht="15">
      <c r="A797" s="28" t="s">
        <v>1263</v>
      </c>
      <c r="B797" s="28">
        <v>302</v>
      </c>
      <c r="C797" s="128" t="s">
        <v>1264</v>
      </c>
      <c r="D797" s="129" t="s">
        <v>1265</v>
      </c>
      <c r="E797" s="135">
        <v>3</v>
      </c>
    </row>
    <row r="798" spans="1:5" ht="15">
      <c r="A798" s="28" t="str">
        <f t="shared" si="26"/>
        <v>UIU</v>
      </c>
      <c r="B798" s="28" t="str">
        <f t="shared" si="27"/>
        <v>254</v>
      </c>
      <c r="C798" s="128" t="s">
        <v>1213</v>
      </c>
      <c r="D798" s="129" t="s">
        <v>1214</v>
      </c>
      <c r="E798" s="135">
        <v>3</v>
      </c>
    </row>
    <row r="799" spans="1:13" s="31" customFormat="1" ht="12.75">
      <c r="A799" s="28"/>
      <c r="B799" s="28"/>
      <c r="C799" s="29"/>
      <c r="E799" s="28"/>
      <c r="F799" s="28"/>
      <c r="G799" s="28"/>
      <c r="H799" s="28"/>
      <c r="I799" s="28"/>
      <c r="J799" s="28"/>
      <c r="K799" s="28"/>
      <c r="L799" s="28"/>
      <c r="M799" s="28"/>
    </row>
  </sheetData>
  <sheetProtection/>
  <mergeCells count="5">
    <mergeCell ref="D1:D2"/>
    <mergeCell ref="E1:E2"/>
    <mergeCell ref="F1:F2"/>
    <mergeCell ref="G1:G2"/>
    <mergeCell ref="M1:M2"/>
  </mergeCells>
  <conditionalFormatting sqref="D8:D94 D96:D143">
    <cfRule type="expression" priority="48" dxfId="24" stopIfTrue="1">
      <formula>C8&gt;0</formula>
    </cfRule>
  </conditionalFormatting>
  <conditionalFormatting sqref="D4:D7">
    <cfRule type="expression" priority="47" dxfId="24" stopIfTrue="1">
      <formula>C4&gt;0</formula>
    </cfRule>
  </conditionalFormatting>
  <conditionalFormatting sqref="D8:D94 D96:D143">
    <cfRule type="expression" priority="46" dxfId="24" stopIfTrue="1">
      <formula>C8&gt;0</formula>
    </cfRule>
  </conditionalFormatting>
  <conditionalFormatting sqref="D4:D7">
    <cfRule type="expression" priority="45" dxfId="24" stopIfTrue="1">
      <formula>C4&gt;0</formula>
    </cfRule>
  </conditionalFormatting>
  <conditionalFormatting sqref="D144:D171">
    <cfRule type="expression" priority="44" dxfId="24" stopIfTrue="1">
      <formula>C144&gt;0</formula>
    </cfRule>
  </conditionalFormatting>
  <conditionalFormatting sqref="D176:D210 D212">
    <cfRule type="expression" priority="43" dxfId="24" stopIfTrue="1">
      <formula>C176&gt;0</formula>
    </cfRule>
  </conditionalFormatting>
  <conditionalFormatting sqref="D172:D175">
    <cfRule type="expression" priority="42" dxfId="24" stopIfTrue="1">
      <formula>C172&gt;0</formula>
    </cfRule>
  </conditionalFormatting>
  <conditionalFormatting sqref="D207">
    <cfRule type="expression" priority="41" dxfId="24" stopIfTrue="1">
      <formula>C207&gt;0</formula>
    </cfRule>
  </conditionalFormatting>
  <conditionalFormatting sqref="D95">
    <cfRule type="expression" priority="40" dxfId="24" stopIfTrue="1">
      <formula>C95&gt;0</formula>
    </cfRule>
  </conditionalFormatting>
  <conditionalFormatting sqref="D95">
    <cfRule type="expression" priority="39" dxfId="24" stopIfTrue="1">
      <formula>C95&gt;0</formula>
    </cfRule>
  </conditionalFormatting>
  <conditionalFormatting sqref="D211">
    <cfRule type="expression" priority="37" dxfId="24" stopIfTrue="1">
      <formula>C211&gt;0</formula>
    </cfRule>
  </conditionalFormatting>
  <conditionalFormatting sqref="D229:D453">
    <cfRule type="expression" priority="3" dxfId="24" stopIfTrue="1">
      <formula>C229&gt;0</formula>
    </cfRule>
  </conditionalFormatting>
  <conditionalFormatting sqref="D229:D453">
    <cfRule type="expression" priority="2" dxfId="24" stopIfTrue="1">
      <formula>C229&gt;0</formula>
    </cfRule>
  </conditionalFormatting>
  <conditionalFormatting sqref="D229:D453">
    <cfRule type="expression" priority="1" dxfId="24" stopIfTrue="1">
      <formula>C229&gt;0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2018-12-10T01:53:02Z</cp:lastPrinted>
  <dcterms:created xsi:type="dcterms:W3CDTF">2009-04-20T08:11:00Z</dcterms:created>
  <dcterms:modified xsi:type="dcterms:W3CDTF">2018-12-10T02:35:30Z</dcterms:modified>
  <cp:category/>
  <cp:version/>
  <cp:contentType/>
  <cp:contentStatus/>
</cp:coreProperties>
</file>